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45" windowWidth="14805" windowHeight="7770" activeTab="11"/>
  </bookViews>
  <sheets>
    <sheet name="Lisez-moi" sheetId="23" r:id="rId1"/>
    <sheet name="Annexe 1" sheetId="27" r:id="rId2"/>
    <sheet name="Glossaire" sheetId="24" r:id="rId3"/>
    <sheet name="A1" sheetId="19" r:id="rId4"/>
    <sheet name="A2" sheetId="4" r:id="rId5"/>
    <sheet name="A3" sheetId="6" r:id="rId6"/>
    <sheet name="A4" sheetId="9" r:id="rId7"/>
    <sheet name="A5" sheetId="8" r:id="rId8"/>
    <sheet name="A6" sheetId="11" r:id="rId9"/>
    <sheet name="A7" sheetId="16" r:id="rId10"/>
    <sheet name="A8" sheetId="12" r:id="rId11"/>
    <sheet name="A9" sheetId="28" r:id="rId12"/>
  </sheets>
  <definedNames>
    <definedName name="_ftn1" localSheetId="0">Glossaire!$A$1</definedName>
    <definedName name="_ftnref1" localSheetId="0">'Lisez-moi'!$A$1</definedName>
    <definedName name="_Toc386467443" localSheetId="9">'A7'!$A$1</definedName>
    <definedName name="_Toc442714952" localSheetId="6">'A4'!$A$2</definedName>
    <definedName name="_Toc442714968" localSheetId="1">'Annexe 1'!$A$7</definedName>
    <definedName name="_Toc442714969" localSheetId="1">'Annexe 1'!$A$14</definedName>
    <definedName name="_Toc442714978" localSheetId="0">Glossaire!$A$1</definedName>
    <definedName name="_Toc446513035" localSheetId="1">'Annexe 1'!$A$1</definedName>
    <definedName name="_Toc446513036" localSheetId="1">'Annexe 1'!$A$2</definedName>
  </definedNames>
  <calcPr calcId="145621"/>
</workbook>
</file>

<file path=xl/calcChain.xml><?xml version="1.0" encoding="utf-8"?>
<calcChain xmlns="http://schemas.openxmlformats.org/spreadsheetml/2006/main">
  <c r="C59" i="6" l="1"/>
  <c r="I41" i="6"/>
  <c r="H41" i="6"/>
  <c r="G41" i="6"/>
  <c r="E41" i="6"/>
  <c r="C41" i="6"/>
  <c r="D40" i="6"/>
  <c r="F40" i="6"/>
  <c r="B40" i="6"/>
  <c r="I10" i="6"/>
  <c r="H10" i="6"/>
  <c r="G10" i="6"/>
  <c r="E10" i="6"/>
  <c r="C10" i="6"/>
  <c r="H40" i="6" l="1"/>
  <c r="I40" i="6"/>
  <c r="D64" i="6"/>
  <c r="B57" i="6"/>
  <c r="C54" i="6"/>
  <c r="C55" i="6"/>
  <c r="C56" i="6"/>
  <c r="C60" i="6"/>
  <c r="C61" i="6"/>
  <c r="C62" i="6"/>
  <c r="C63" i="6"/>
  <c r="C53" i="6"/>
  <c r="E64" i="6" l="1"/>
  <c r="C57" i="6"/>
  <c r="F64" i="6" l="1"/>
  <c r="G59" i="6" l="1"/>
  <c r="G61" i="6"/>
  <c r="G63" i="6"/>
  <c r="G62" i="6"/>
  <c r="G56" i="6"/>
  <c r="G54" i="6"/>
  <c r="G53" i="6"/>
  <c r="G55" i="6"/>
  <c r="G60" i="6"/>
  <c r="G64" i="6"/>
  <c r="G57" i="6"/>
  <c r="I37" i="6" l="1"/>
  <c r="I38" i="6"/>
  <c r="I39" i="6"/>
  <c r="I42" i="6"/>
  <c r="I43" i="6"/>
  <c r="I44" i="6"/>
  <c r="I36" i="6"/>
  <c r="G37" i="6"/>
  <c r="G38" i="6"/>
  <c r="G39" i="6"/>
  <c r="G42" i="6"/>
  <c r="G43" i="6"/>
  <c r="G44" i="6"/>
  <c r="G36" i="6"/>
  <c r="E37" i="6"/>
  <c r="E38" i="6"/>
  <c r="E39" i="6"/>
  <c r="E42" i="6"/>
  <c r="E43" i="6"/>
  <c r="E44" i="6"/>
  <c r="E36" i="6"/>
  <c r="C44" i="6"/>
  <c r="C37" i="6"/>
  <c r="C38" i="6"/>
  <c r="C39" i="6"/>
  <c r="C42" i="6"/>
  <c r="C43" i="6"/>
  <c r="C36" i="6"/>
  <c r="I28" i="6"/>
  <c r="I25" i="6"/>
  <c r="I26" i="6"/>
  <c r="I27" i="6"/>
  <c r="I24" i="6"/>
  <c r="H25" i="6"/>
  <c r="H26" i="6"/>
  <c r="H27" i="6"/>
  <c r="H28" i="6"/>
  <c r="H24" i="6"/>
  <c r="G25" i="6"/>
  <c r="G26" i="6"/>
  <c r="G27" i="6"/>
  <c r="G28" i="6"/>
  <c r="G24" i="6"/>
  <c r="E25" i="6"/>
  <c r="E26" i="6"/>
  <c r="E27" i="6"/>
  <c r="E28" i="6"/>
  <c r="E24" i="6"/>
  <c r="C25" i="6"/>
  <c r="C26" i="6"/>
  <c r="C27" i="6"/>
  <c r="C28" i="6"/>
  <c r="C24" i="6"/>
  <c r="E40" i="6" l="1"/>
  <c r="C40" i="6"/>
  <c r="G40" i="6"/>
  <c r="I9" i="6"/>
  <c r="H9" i="6"/>
  <c r="G9" i="6"/>
  <c r="E9" i="6"/>
  <c r="C9" i="6"/>
  <c r="G10" i="4" l="1"/>
  <c r="E10" i="4"/>
  <c r="G9" i="4"/>
  <c r="E9" i="4"/>
  <c r="G8" i="4"/>
  <c r="E8" i="4"/>
  <c r="G7" i="4"/>
  <c r="E7" i="4"/>
  <c r="G6" i="4"/>
  <c r="E6" i="4"/>
  <c r="G5" i="4"/>
  <c r="E5" i="4"/>
  <c r="G4" i="4"/>
  <c r="E4" i="4"/>
</calcChain>
</file>

<file path=xl/sharedStrings.xml><?xml version="1.0" encoding="utf-8"?>
<sst xmlns="http://schemas.openxmlformats.org/spreadsheetml/2006/main" count="348" uniqueCount="245">
  <si>
    <t>Type de dépenses déclarées</t>
  </si>
  <si>
    <t>Nombre de bénéficiaires</t>
  </si>
  <si>
    <t>Dépenses déclarées (en M€)</t>
  </si>
  <si>
    <t xml:space="preserve"> % des dépenses</t>
  </si>
  <si>
    <t>Créance (en M€)</t>
  </si>
  <si>
    <t xml:space="preserve"> % de créance</t>
  </si>
  <si>
    <t>Recherche</t>
  </si>
  <si>
    <t>Innovation</t>
  </si>
  <si>
    <t>Collection</t>
  </si>
  <si>
    <t>%</t>
  </si>
  <si>
    <t>Créance moyenne</t>
  </si>
  <si>
    <t>Taux moyen CIR</t>
  </si>
  <si>
    <t>1 à 249</t>
  </si>
  <si>
    <t>Total général</t>
  </si>
  <si>
    <t xml:space="preserve"> % d'entreprises</t>
  </si>
  <si>
    <t>1 à 9 salariés</t>
  </si>
  <si>
    <t>10 à 49 sal.</t>
  </si>
  <si>
    <t>50 à 99  sal.</t>
  </si>
  <si>
    <t>100 à 249  sal.</t>
  </si>
  <si>
    <t>1 à 249  sal.</t>
  </si>
  <si>
    <t>250 à 499  sal.</t>
  </si>
  <si>
    <t>500 à 1 999  sal.</t>
  </si>
  <si>
    <t>2000 à 4 999  sal.</t>
  </si>
  <si>
    <t>250 à 4 999  sal.</t>
  </si>
  <si>
    <t>plus de 5 000 sal.</t>
  </si>
  <si>
    <t>Part des dépenses 
recherche %</t>
  </si>
  <si>
    <t>Part de la créance recherche %</t>
  </si>
  <si>
    <t>Créance recherche M€</t>
  </si>
  <si>
    <t>Part de la créance
 innovation %</t>
  </si>
  <si>
    <t>INDUSTRIES MANUFACTURIERES</t>
  </si>
  <si>
    <t>Industrie électrique et électronique</t>
  </si>
  <si>
    <t>Pharmacie, parfumerie et entretien</t>
  </si>
  <si>
    <t>Construction navale, aéronautique et ferroviaire</t>
  </si>
  <si>
    <t>Industrie automobile</t>
  </si>
  <si>
    <t>Chimie, caoutchouc, plastiques</t>
  </si>
  <si>
    <t>Industrie mécanique</t>
  </si>
  <si>
    <t>Métallurgie et transformation des metaux</t>
  </si>
  <si>
    <t>Hydrocarbures, production d'énergie</t>
  </si>
  <si>
    <t>Textile, habillement, cuir</t>
  </si>
  <si>
    <t>Autres industries manufacturières</t>
  </si>
  <si>
    <t>SERVICES</t>
  </si>
  <si>
    <t>Conseil et assistance en informatique</t>
  </si>
  <si>
    <t>Services d'architecture et d'ingenierie</t>
  </si>
  <si>
    <t>Conseil et assistance aux entreprises</t>
  </si>
  <si>
    <t>Recherche et developpement</t>
  </si>
  <si>
    <t>Services bancaires et assurances</t>
  </si>
  <si>
    <t>Services de telecommunications</t>
  </si>
  <si>
    <t>Autres services</t>
  </si>
  <si>
    <t>AUTRES SECTEURS</t>
  </si>
  <si>
    <t>Agriculture, sylviculture, peche</t>
  </si>
  <si>
    <t>Batiment, travaux publics</t>
  </si>
  <si>
    <t>Autres</t>
  </si>
  <si>
    <t xml:space="preserve">Catégorie de dépenses recherche de la déclaration </t>
  </si>
  <si>
    <t>Part en 2014</t>
  </si>
  <si>
    <t>Dépenses de personnel, chercheurs et techniciens</t>
  </si>
  <si>
    <t>Frais de fonctionnement</t>
  </si>
  <si>
    <t>Recherche externalisée</t>
  </si>
  <si>
    <t xml:space="preserve">                    dont auprès d'entités privées</t>
  </si>
  <si>
    <t>Amortissements</t>
  </si>
  <si>
    <t>Dépenses relatives aux brevets</t>
  </si>
  <si>
    <t>Veille technologique</t>
  </si>
  <si>
    <t>Subventions publiques remboursées</t>
  </si>
  <si>
    <t>Normalisation</t>
  </si>
  <si>
    <t>Total</t>
  </si>
  <si>
    <t>Type de bénéficiaires</t>
  </si>
  <si>
    <t>Dépenses déclarées M€</t>
  </si>
  <si>
    <t>Créance M€</t>
  </si>
  <si>
    <t>Créance moyenne M€</t>
  </si>
  <si>
    <t>Créance / dépenses</t>
  </si>
  <si>
    <t>Dépenses supérieures à 100M€</t>
  </si>
  <si>
    <t>Type d'entités publiques</t>
  </si>
  <si>
    <t>% 
en 2014</t>
  </si>
  <si>
    <t>% 
en 2012</t>
  </si>
  <si>
    <t>% 
en 2011</t>
  </si>
  <si>
    <t>Etablissements d'enseignement supérieur</t>
  </si>
  <si>
    <t>Enseignement supérieur hors écoles d'ingénieur et hors ENS</t>
  </si>
  <si>
    <t>Ecoles d'ingénieurs</t>
  </si>
  <si>
    <t>Ecoles normales supérieures</t>
  </si>
  <si>
    <t>Organismes de recherche</t>
  </si>
  <si>
    <t>EPIC</t>
  </si>
  <si>
    <t>EPST</t>
  </si>
  <si>
    <t>CHU, CHR</t>
  </si>
  <si>
    <t>CTI</t>
  </si>
  <si>
    <t>IRT</t>
  </si>
  <si>
    <t>Autres ISBL</t>
  </si>
  <si>
    <t>Effectifs des déclarants</t>
  </si>
  <si>
    <t>Type de contractants</t>
  </si>
  <si>
    <t>Nombre</t>
  </si>
  <si>
    <t>Evolution</t>
  </si>
  <si>
    <t>Publics recherche</t>
  </si>
  <si>
    <t>Privés recherche</t>
  </si>
  <si>
    <t>Privés innovation</t>
  </si>
  <si>
    <t>-</t>
  </si>
  <si>
    <t>250 à 4 999</t>
  </si>
  <si>
    <t>Plus de 5 000</t>
  </si>
  <si>
    <t>TOTAL</t>
  </si>
  <si>
    <t>Instituts sans but lucratif</t>
  </si>
  <si>
    <t>Déclarants</t>
  </si>
  <si>
    <t>Bénéficiaires</t>
  </si>
  <si>
    <t>Créance sans le CII (M€)</t>
  </si>
  <si>
    <t>Part des bénéficiaires %</t>
  </si>
  <si>
    <t>Part des dépenses déclarées %</t>
  </si>
  <si>
    <t>Part de la créance %</t>
  </si>
  <si>
    <t>Île-de-France</t>
  </si>
  <si>
    <t>Auvergne-Rhône-Alpes</t>
  </si>
  <si>
    <t>Provence-Alpes-Côte d'Azur</t>
  </si>
  <si>
    <t>Bretagne</t>
  </si>
  <si>
    <t>Pays de la Loire</t>
  </si>
  <si>
    <t>Bourgogne-Franche-Comté</t>
  </si>
  <si>
    <t>Normandie</t>
  </si>
  <si>
    <t>Centre-Val de Loire</t>
  </si>
  <si>
    <t>La Réunion</t>
  </si>
  <si>
    <t>Corse</t>
  </si>
  <si>
    <t>Guadeloupe</t>
  </si>
  <si>
    <t>Guyane</t>
  </si>
  <si>
    <t>Martinique</t>
  </si>
  <si>
    <t>dont indépendantes</t>
  </si>
  <si>
    <t>Dépenses jusqu'à 100 M€</t>
  </si>
  <si>
    <r>
      <t xml:space="preserve">Nombre d'entreprises bénéficaires
</t>
    </r>
    <r>
      <rPr>
        <sz val="11"/>
        <color theme="3" tint="0.39997558519241921"/>
        <rFont val="Calibri"/>
        <family val="2"/>
        <scheme val="minor"/>
      </rPr>
      <t>CIR-recherche</t>
    </r>
  </si>
  <si>
    <r>
      <t xml:space="preserve">Dépenses déclarées 
(en M€)
</t>
    </r>
    <r>
      <rPr>
        <sz val="11"/>
        <color theme="3" tint="0.39997558519241921"/>
        <rFont val="Calibri"/>
        <family val="2"/>
        <scheme val="minor"/>
      </rPr>
      <t>CIR-recherche</t>
    </r>
  </si>
  <si>
    <r>
      <t xml:space="preserve">Créance 
 (en M€)
</t>
    </r>
    <r>
      <rPr>
        <sz val="11"/>
        <color theme="3" tint="0.39997558519241921"/>
        <rFont val="Calibri"/>
        <family val="2"/>
        <scheme val="minor"/>
      </rPr>
      <t>CIR-recherche</t>
    </r>
  </si>
  <si>
    <t>Source : Annexe à la déclaration CIR, GECIR février 2017 pour 2014 , juin 2014 pour 2012, mai 2013 pour 2011, MESRI-DGRI-C1</t>
  </si>
  <si>
    <t>Champs : Dépenses de recherche (lignes 1 à 30 de la déclaration 2069A au titre des dépenses de l'année 2014)</t>
  </si>
  <si>
    <r>
      <t xml:space="preserve">Source : </t>
    </r>
    <r>
      <rPr>
        <sz val="9"/>
        <color theme="0" tint="-0.499984740745262"/>
        <rFont val="Calibri"/>
        <family val="2"/>
        <scheme val="minor"/>
      </rPr>
      <t>base GECIR juin 2017, MESRI-DGRI-C1</t>
    </r>
  </si>
  <si>
    <r>
      <t xml:space="preserve">Nombre d'entreprises bénéficaires
</t>
    </r>
    <r>
      <rPr>
        <sz val="11"/>
        <color theme="3" tint="0.39997558519241921"/>
        <rFont val="Calibri"/>
        <family val="2"/>
        <scheme val="minor"/>
      </rPr>
      <t>CII</t>
    </r>
  </si>
  <si>
    <r>
      <t xml:space="preserve">Dépenses déclarées 
(en M€)
</t>
    </r>
    <r>
      <rPr>
        <sz val="11"/>
        <color theme="3" tint="0.39997558519241921"/>
        <rFont val="Calibri"/>
        <family val="2"/>
        <scheme val="minor"/>
      </rPr>
      <t>CII</t>
    </r>
  </si>
  <si>
    <r>
      <t xml:space="preserve">Créance 
 (en M€)
</t>
    </r>
    <r>
      <rPr>
        <sz val="11"/>
        <color theme="3" tint="0.39997558519241921"/>
        <rFont val="Calibri"/>
        <family val="2"/>
        <scheme val="minor"/>
      </rPr>
      <t>CII</t>
    </r>
  </si>
  <si>
    <t>Champs : Dépenses d'innovation (lignes 70 à 81 de la déclaration 2069A au titre des dépenses de l'année 2014)</t>
  </si>
  <si>
    <r>
      <rPr>
        <i/>
        <sz val="9"/>
        <color theme="0" tint="-0.499984740745262"/>
        <rFont val="Calibri"/>
        <family val="2"/>
        <scheme val="minor"/>
      </rPr>
      <t>Champs</t>
    </r>
    <r>
      <rPr>
        <sz val="9"/>
        <color theme="0" tint="-0.499984740745262"/>
        <rFont val="Calibri"/>
        <family val="2"/>
        <scheme val="minor"/>
      </rPr>
      <t xml:space="preserve"> : Dépenses de recherche (lignes 1 à 30 de la déclaration 2069A au titre des dépenses de l'année 2014), de collection (L32 à L37) et d'innovation (L70 à 81)</t>
    </r>
  </si>
  <si>
    <t>Part de la créance 
collection %</t>
  </si>
  <si>
    <r>
      <rPr>
        <i/>
        <sz val="9"/>
        <color theme="0" tint="-0.499984740745262"/>
        <rFont val="Calibri"/>
        <family val="2"/>
        <scheme val="minor"/>
      </rPr>
      <t>Champs</t>
    </r>
    <r>
      <rPr>
        <sz val="9"/>
        <color theme="0" tint="-0.499984740745262"/>
        <rFont val="Calibri"/>
        <family val="2"/>
        <scheme val="minor"/>
      </rPr>
      <t xml:space="preserve"> : Dépenses de recherche (lignes 1 à 30 de la déclaration 2069A au titre des dépenses de l'année 2014).</t>
    </r>
  </si>
  <si>
    <r>
      <rPr>
        <i/>
        <sz val="9"/>
        <color theme="0" tint="-0.499984740745262"/>
        <rFont val="Calibri"/>
        <family val="2"/>
        <scheme val="minor"/>
      </rPr>
      <t>Champs</t>
    </r>
    <r>
      <rPr>
        <sz val="9"/>
        <color theme="0" tint="-0.499984740745262"/>
        <rFont val="Calibri"/>
        <family val="2"/>
        <scheme val="minor"/>
      </rPr>
      <t xml:space="preserve"> : Dépenses de collection (lignes 32 à 37 de la déclaration 2069A au titre des dépenses de l'année 2014).</t>
    </r>
  </si>
  <si>
    <r>
      <rPr>
        <i/>
        <sz val="9"/>
        <color theme="0" tint="-0.499984740745262"/>
        <rFont val="Calibri"/>
        <family val="2"/>
        <scheme val="minor"/>
      </rPr>
      <t>Champs</t>
    </r>
    <r>
      <rPr>
        <sz val="9"/>
        <color theme="0" tint="-0.499984740745262"/>
        <rFont val="Calibri"/>
        <family val="2"/>
        <scheme val="minor"/>
      </rPr>
      <t xml:space="preserve"> : Dépenses d'innovation (lignes 70 à 81 de la déclaration 2069A au titre des dépenses de l'année 2014).</t>
    </r>
  </si>
  <si>
    <r>
      <t xml:space="preserve">Nombre d'entreprises bénéficaires
</t>
    </r>
    <r>
      <rPr>
        <sz val="11"/>
        <color theme="3" tint="0.39997558519241921"/>
        <rFont val="Calibri"/>
        <family val="2"/>
        <scheme val="minor"/>
      </rPr>
      <t>CIR collection</t>
    </r>
  </si>
  <si>
    <r>
      <t xml:space="preserve">Dépenses déclarées 
(en M€)
</t>
    </r>
    <r>
      <rPr>
        <sz val="11"/>
        <color theme="3" tint="0.39997558519241921"/>
        <rFont val="Calibri"/>
        <family val="2"/>
        <scheme val="minor"/>
      </rPr>
      <t>CIR collection</t>
    </r>
  </si>
  <si>
    <t>plus de 500 sal.</t>
  </si>
  <si>
    <t>Créance moyenne (en K€)</t>
  </si>
  <si>
    <t>Champs : Dépenses de collection (lignes 31 à 37 de la déclaration 2069A au titre des dépenses de l'année 2014)</t>
  </si>
  <si>
    <r>
      <t xml:space="preserve">Créance
 (en M€)
</t>
    </r>
    <r>
      <rPr>
        <sz val="11"/>
        <color theme="3" tint="0.39997558519241921"/>
        <rFont val="Calibri"/>
        <family val="2"/>
        <scheme val="minor"/>
      </rPr>
      <t xml:space="preserve"> CIR collection</t>
    </r>
  </si>
  <si>
    <t>Provence-Alpes-Côte d'Azur + DOM + Corse</t>
  </si>
  <si>
    <t>DOM</t>
  </si>
  <si>
    <t>Tableau A9a. Distribution régionale du CIR recherche</t>
  </si>
  <si>
    <t>Tableau A9c. Distribution régionale du CIR collection</t>
  </si>
  <si>
    <t>Tableau A9b. Distribution régionale du CII</t>
  </si>
  <si>
    <t>Champs : Recherche : Entreprises déclarant des dépenses de recherche (ligne 1 à 30 de la déclaration CIR 2069A au titre des dépenses déclarées au CIR de 2014), 
Collection : Entreprises déclarant des dépenses de collection (lignes 32 à 37), 
Innovation : Entreprises déclarant des dépenses d'innovation (L70 à 81).</t>
  </si>
  <si>
    <t>Nombre de déclarants (a)</t>
  </si>
  <si>
    <t>Nombre de bénéficiaires (a)</t>
  </si>
  <si>
    <t>(a) Bénéficiaire :  Entreprise bénéficiant effectivement du CIR. Il s'agit de l'entreprise déclarante lorsque l'entreprise est indépendante, et de la mère du groupe lorsque le groupe est fiscalement intégré. Dans ce dernier cas, les filiales du groupe déclarent le CIR chacune de leur côté et la mère bénéficie du CIR consolidé de l'ensemble du groupe.</t>
  </si>
  <si>
    <t>dont recherche uniquement (b)</t>
  </si>
  <si>
    <t>dont innovation uniquement (b)</t>
  </si>
  <si>
    <t>dont collection uniquement (b)</t>
  </si>
  <si>
    <t>(b) "dont recherche/innovation/collection uniquement" : Entreprises ne déclarant que des dépenses de recherche/d'innovation/ de collection dans leurs déclarations.</t>
  </si>
  <si>
    <t xml:space="preserve">Glossaire </t>
  </si>
  <si>
    <t>Bénéficiaire du CIR</t>
  </si>
  <si>
    <t xml:space="preserve">Un bénéficiaire du CIR est une entreprise indépendante au sens fiscal du terme ou la société mère d’un groupe fiscalement intégré. </t>
  </si>
  <si>
    <t>CIR recherche</t>
  </si>
  <si>
    <t>Crédit d’impôt collection  (CIC)</t>
  </si>
  <si>
    <t xml:space="preserve">Le CIR relatif aux entreprises du secteur textile, habillement, cuir (THC) concernant les dépenses liées à l’élaboration des nouvelles collections est désigné par le terme de « crédit d’impôt collection »  </t>
  </si>
  <si>
    <t xml:space="preserve">Crédit d’impôt innovation  (CII) </t>
  </si>
  <si>
    <t xml:space="preserve">Par commodité, le CIR relatif aux dépenses d’innovation hors R&amp;D est souvent désigné par le terme de « crédit d’impôt innovation ». </t>
  </si>
  <si>
    <t>De minimis</t>
  </si>
  <si>
    <t>Déclarant au CIR</t>
  </si>
  <si>
    <t>Un déclarant est une entreprise qui a déposé une déclaration 2069-A-SD au titre de l’année 2013 (dont la date d’ouverture de l’exercice est 2013).</t>
  </si>
  <si>
    <t>Dans cette note, nous avons différencié les déclarants selon le type de dépenses déclarées (recherche, innovation, collection).</t>
  </si>
  <si>
    <t>Holding</t>
  </si>
  <si>
    <t>NAF</t>
  </si>
  <si>
    <t>Nomenclature d’activités NAF 2008, accessible sur le site de l’INSEE :</t>
  </si>
  <si>
    <t>http://www.insee.fr/fr/methodes/default.asp?page=nomenclatures/naf2008/naf2008.htm .</t>
  </si>
  <si>
    <t>PME communautaire</t>
  </si>
  <si>
    <t>Entreprises dont l’effectif est inférieur à 250 salariés et dont le chiffre d'affaires n'excède pas 50 M€ ou le total du bilan n'excède pas 43 M€.</t>
  </si>
  <si>
    <t>Les modalités de prise en compte de ces seuils dépendent des conditions de détention du capital. Lorsque la société détient 50% au moins d'une autre entreprise, ou est elle-même détenue à 50% au moins, elle est considérée comme une entreprise liée. Dans ce cas, les seuils à prendre en compte sont ceux de l'entreprise et des entreprises liées. Lorsqu'elle est considérée comme une entreprise partenaire (au moins 25% et moins de 50% de participation en amont ou en aval), il y a lieu d'agréger les données relatives à l'effectif, au chiffre d'affaires ou au total de bilan des entreprises concernées proportionnellement au pourcentage de détention. Lorsqu'elle est considérée comme autonome, c'est-à-dire totalement indépendante ou que ses liens de participation avec une ou plusieurs entreprises non liées sont inférieurs à 25%, il convient de ne prendre en compte que les seuils financiers et d'effectif de la société.</t>
  </si>
  <si>
    <t xml:space="preserve">Le CIR relatif aux seules dépenses de recherche est désigné par le terme « CIR recherche», le terme CIR étant réservé au dispositif dans son ensemble et à la créance totale. </t>
  </si>
  <si>
    <t>Régions</t>
  </si>
  <si>
    <t xml:space="preserve">Tableau A8. Distribution de la sous-traitance publique par type d’entité publique </t>
  </si>
  <si>
    <t>Tableau A6. Distribution des dépenses de recherche par type, en %</t>
  </si>
  <si>
    <t>Tableau A4. Bénéficiaires du CIR en fonction du seuil de 100 M€ de dépenses de recherche</t>
  </si>
  <si>
    <t>Tableau A3a. Distribution par taille des bénéficiaires du CIR au titre des dépenses de recherche, 2014</t>
  </si>
  <si>
    <t>Tableau A3b. Distribution par taille des bénéficiaires du CIR au titre des dépenses d'innovation, 2014</t>
  </si>
  <si>
    <t>Tableau A3c. Distribution par taille des bénéficiaires du CIR au titre des dépenses de collection, 2014</t>
  </si>
  <si>
    <t>Tableau A2. Entreprises déclarantes et bénéficiaires du CIR selon le type de dépenses déclarées, 2014</t>
  </si>
  <si>
    <t>A1. Evolution du nombre de déclarants, du nombre de bénéficiaires et de la créance du CIR, 2003-2014</t>
  </si>
  <si>
    <t>Effectif salarié de l'entreprise bénéficiaire (a)</t>
  </si>
  <si>
    <t>(a) L'effectif utilisé est celui déclaré par l'entreprise dans sa déclaration. Pour les effectifs manquants, la variable a été complétée par le service statistique du MESRI.</t>
  </si>
  <si>
    <t>25 (a)</t>
  </si>
  <si>
    <t>(a) Dont 19 groupes ayant au moins une filiale à plus de 100 M€ de dépenses</t>
  </si>
  <si>
    <t>Commerces (b)</t>
  </si>
  <si>
    <t>(b) Y compris les filiales de multinationales de secteurs industriels dont l’activité principale est le commerce</t>
  </si>
  <si>
    <t>secteur d'activité, d'après l'activité principale (APE) déclarée dans la base GECIR (a)</t>
  </si>
  <si>
    <t>Tableau A5. Distribution des créances de recherche, de collection et d’innovation par secteur, 2014</t>
  </si>
  <si>
    <t xml:space="preserve"> - Les société mères du secteur Holding ont été réaffectées au secteur d'activité de leur filiale réalisant le plus de dépenses de recherche.</t>
  </si>
  <si>
    <t xml:space="preserve"> - Les sociétés issues des services de R&amp;D ont été réaffectées d'après leur branche de recherche déclarée dans l'enquête R&amp;D.</t>
  </si>
  <si>
    <t>Un travail de réaffectation a été effectué pour les secteurs Holdings et Services de R&amp;D :</t>
  </si>
  <si>
    <t xml:space="preserve">(a) Le secteur d'activité est tiré de l'APE déclarée par l'entreprise lors de sa première déclaration au CIR. 
</t>
  </si>
  <si>
    <t xml:space="preserve">                  dont relatives aux jeunes docteurs</t>
  </si>
  <si>
    <t xml:space="preserve">                    dont auprès d'entités publiques</t>
  </si>
  <si>
    <r>
      <t>Tableau A7.  Distribution par taille des entreprises déclarant des dépenses externes</t>
    </r>
    <r>
      <rPr>
        <b/>
        <u/>
        <sz val="9"/>
        <color rgb="FF0078B1"/>
        <rFont val="Calibri"/>
        <family val="2"/>
        <scheme val="minor"/>
      </rPr>
      <t xml:space="preserve"> (a)</t>
    </r>
  </si>
  <si>
    <t>(a) Avec des institutions ou entreprises sans lien de dépendance.</t>
  </si>
  <si>
    <t>Publication réalisée par le ministère de l’enseignement supérieur, de la recherche et de l'innovation
Direction générale de la recherche et de l’innovation
Service de l’innovation, du transfert de technologies et de l’action régionale
Département des politiques d’incitation à la R&amp;D des entreprises (Justin Quemener, Maryline Rosa)
Avec la collaboration du
Service de la Coordination des stratégies de l'enseignement supérieur et de la recherche
Sous-direction des systèmes d’information et des études statistiques
Département des études statistiques de la recherche (Camille Schweitzer)</t>
  </si>
  <si>
    <t xml:space="preserve">Annexe 1. </t>
  </si>
  <si>
    <t>Dates de dépôt des déclarations et actualisation de la base GECIR</t>
  </si>
  <si>
    <t xml:space="preserve">Pour chaque entreprise, la base GECIR archive à la fois l’historique des déclarations fiscales et l’historique des procédures (agrément, rescrit, contrôle…). Le calendrier de réception des déclarations amène à procéder à des actualisations régulières de la base. </t>
  </si>
  <si>
    <t>Les données utilisées ici sont les plus actualisées possible et diffèrent de celles qui sont utilisées pour produire les prévisions des documents budgétaires. Il s’agit des données issues des déclarations et donc de l’utilisation constatée du dispositif à travers les déclarations fiscales, contrairement aux estimations qui sont fournies dans le cadre de la préparation du projet de Loi de finances et qui sont parfois reprises par certaines publications ou par la presse.</t>
  </si>
  <si>
    <t>Date de dépôt de la déclaration</t>
  </si>
  <si>
    <r>
      <t>Les personnes morales soumises à l’impôt sur les sociétés déposent la déclaration CIR avec le relevé du solde de l’impôt. Pour les entreprises dont l’exercice court sur l’année civile n, soit près de 90% des déclarants CIR, le solde de liquidation a lieu jusqu’au 15 mai n+1. Le solde de liquidation des autres déclarants s’échelonne du 15 mai n+1 au 15 mars n+2. Les entreprises assujetties à l’impôt sur le revenu doivent, elles, déposer la déclaration CIR en même temps que la déclaration annuelle de résultats, avant une date fixée chaque année par décret, au plus tard le deuxième jour ouvré suivant le 1</t>
    </r>
    <r>
      <rPr>
        <vertAlign val="superscript"/>
        <sz val="11"/>
        <color theme="1"/>
        <rFont val="Calibri"/>
        <family val="2"/>
        <scheme val="minor"/>
      </rPr>
      <t>er</t>
    </r>
    <r>
      <rPr>
        <sz val="11"/>
        <color theme="1"/>
        <rFont val="Calibri"/>
        <family val="2"/>
        <scheme val="minor"/>
      </rPr>
      <t xml:space="preserve"> mai.</t>
    </r>
  </si>
  <si>
    <t>Depuis 2008, les entreprises peuvent solliciter la restitution du CIR, en déposant la déclaration prévue à cet effet en dehors du délai prévu à l’article 49 septies M, mais dans le délai de réclamation. Le dépôt de la déclaration spéciale vaut demande de remboursement et s’analyse dès lors comme une réclamation contentieuse. Des entreprises sont donc susceptibles d’envoyer une déclaration CIR jusqu’en n+3.</t>
  </si>
  <si>
    <t xml:space="preserve">Le calendrier d’actualisation des chiffres du CIR s’étale donc sur 4 ans. Pour le CIR de l’année n, correspondant aux dépenses déclarées par les entreprises au titre de l’année n : </t>
  </si>
  <si>
    <r>
      <t>·</t>
    </r>
    <r>
      <rPr>
        <sz val="7"/>
        <color rgb="FF0070C0"/>
        <rFont val="Times New Roman"/>
        <family val="1"/>
      </rPr>
      <t xml:space="preserve">        </t>
    </r>
    <r>
      <rPr>
        <sz val="11"/>
        <color theme="1"/>
        <rFont val="Calibri"/>
        <family val="2"/>
        <scheme val="minor"/>
      </rPr>
      <t>données provisoires complétées chaque année en fonction des déclarations arrivées, de juin n+2 à juin n+4</t>
    </r>
  </si>
  <si>
    <r>
      <t>·</t>
    </r>
    <r>
      <rPr>
        <sz val="7"/>
        <color rgb="FF0070C0"/>
        <rFont val="Times New Roman"/>
        <family val="1"/>
      </rPr>
      <t xml:space="preserve">        </t>
    </r>
    <r>
      <rPr>
        <sz val="11"/>
        <color theme="1"/>
        <rFont val="Calibri"/>
        <family val="2"/>
        <scheme val="minor"/>
      </rPr>
      <t xml:space="preserve">données définitives en juin n+4. </t>
    </r>
  </si>
  <si>
    <t>Complétude de la base</t>
  </si>
  <si>
    <t xml:space="preserve">Certaines entreprises omettent d’envoyer le double de leur déclaration au ministère en charge de la recherche comme la loi le prévoit. Le MENESR est ainsi amené à organiser des recoupements avec les services fiscaux, soit de façon systématique en amont soit à l’occasion de contrôles afin de compléter la base. Depuis 2014, des travaux plus approfondis ont été engagés pour recueillir une part supérieure de déclarations manquantes en coopération avec différents services fiscaux. </t>
  </si>
  <si>
    <r>
      <t>Champs :</t>
    </r>
    <r>
      <rPr>
        <sz val="9"/>
        <color theme="0" tint="-0.499984740745262"/>
        <rFont val="Calibri"/>
        <family val="2"/>
        <scheme val="minor"/>
      </rPr>
      <t xml:space="preserve"> Dépenses de recherche sous-traitées à des des institutions publiques ou entreprises</t>
    </r>
  </si>
  <si>
    <t xml:space="preserve"> sans lien dé dépendance, dépenses d'innovation sous-traitées à des entreprises.</t>
  </si>
  <si>
    <t xml:space="preserve">Champs : sous-traitance aux institutions publiques et instituts sans but lucratif avec ou sans lien de dépendance en France uniquement, </t>
  </si>
  <si>
    <t xml:space="preserve">montants non plafonnés, montant sous-traitance comptablisé ici au montant réel (non doublé pour la recherche sans lien). </t>
  </si>
  <si>
    <t xml:space="preserve">Le régime de l’intégration fiscale est défini à l’article 223 A du Code Général des Impôts. C’est une option que peut prendre une société mère pour intégrer dans le calcul de son bénéfice fiscal les bénéfices de ses filiales détenues à plus de 95 %. La société mère paye alors l’impôt des sociétés pour l’ensemble de ses filiales intégrées. Dans le cas du CIR, les filiales déclarent les dépenses de R&amp;D et calculent leur CIR, la société mère cumulant les crédits d’impôt de ses filiales. Dans cette note, nous avons différencié les bénéficiaires selon le type de dépenses déclarées au sein du groupe ou de l’entreprise indépendante. </t>
  </si>
  <si>
    <r>
      <t xml:space="preserve">Au sein de l'Union européenne, une aide publique qui cible un secteur ou un type d’entreprise particulier est soumise au </t>
    </r>
    <r>
      <rPr>
        <i/>
        <sz val="11"/>
        <color theme="1"/>
        <rFont val="Calibri"/>
        <family val="2"/>
      </rPr>
      <t>de minimis</t>
    </r>
    <r>
      <rPr>
        <sz val="11"/>
        <color theme="1"/>
        <rFont val="Calibri"/>
        <family val="2"/>
      </rPr>
      <t> :  une même entreprise peut bénéficier d’aides à hauteur de 200 000 € par période de 3 exercices fiscaux.</t>
    </r>
  </si>
  <si>
    <t xml:space="preserve">Cette publication des données du crédit d’impôt recherche s’appuie sur les déclarations fiscales des entreprises relatives à leurs dépenses réalisées en 2014. La base de gestion du CIR, GECIR, qui est présentée à l’annexe 1, permet une analyse du profil des déclarants et des types de dépenses financées par le crédit d’impôt recherche. </t>
  </si>
  <si>
    <t>Occitanie</t>
  </si>
  <si>
    <t>Grand-Est</t>
  </si>
  <si>
    <t>Hauts-de-France</t>
  </si>
  <si>
    <t>Nouvelle-Aquitaine</t>
  </si>
  <si>
    <t>&gt; ou egal à 5 000</t>
  </si>
  <si>
    <t>1 à 9</t>
  </si>
  <si>
    <t>10 à 49</t>
  </si>
  <si>
    <t>100 à 249</t>
  </si>
  <si>
    <t>2000 à 4999</t>
  </si>
  <si>
    <t>250 à 499</t>
  </si>
  <si>
    <t>50 à 99</t>
  </si>
  <si>
    <t>500 à 1999</t>
  </si>
  <si>
    <t>PME communautaires</t>
  </si>
  <si>
    <r>
      <t xml:space="preserve">Nombre d'entreprises bénéficaires
</t>
    </r>
    <r>
      <rPr>
        <sz val="11"/>
        <color theme="3" tint="0.39997558519241921"/>
        <rFont val="Calibri"/>
        <family val="2"/>
        <scheme val="minor"/>
      </rPr>
      <t>CIR recherche et collection</t>
    </r>
  </si>
  <si>
    <r>
      <t xml:space="preserve">Dépenses déclarées 
(en M€)
</t>
    </r>
    <r>
      <rPr>
        <sz val="11"/>
        <color theme="3" tint="0.39997558519241921"/>
        <rFont val="Calibri"/>
        <family val="2"/>
        <scheme val="minor"/>
      </rPr>
      <t>CIR recherche et collection</t>
    </r>
  </si>
  <si>
    <r>
      <t xml:space="preserve">Créance
 (en M€)
</t>
    </r>
    <r>
      <rPr>
        <sz val="11"/>
        <color theme="3" tint="0.39997558519241921"/>
        <rFont val="Calibri"/>
        <family val="2"/>
        <scheme val="minor"/>
      </rPr>
      <t xml:space="preserve"> CIR recherche et collection</t>
    </r>
  </si>
  <si>
    <t>1 à 249 sal.</t>
  </si>
  <si>
    <t>PME communautaires (b)</t>
  </si>
  <si>
    <t>(b) D'après la déclaration de l'entreprise</t>
  </si>
  <si>
    <t>Tableau A3d. Distribution par taille des bénéficiaires du CIR au titre des dépenses de recherche et de collection, 2014</t>
  </si>
  <si>
    <t>Les sociétés de holding sont définies comme des entités qui détiennent les actifs (possèdent le contrôle des fonds propres) d’un groupe de sociétés filiales  et dont la principale activité est d’être propriétaire de ce groupe. Les sociétés de holding ne fournissent aucun autre service aux entreprises dans lesquelles elles détiennent des fonds propres. En d’autres termes, elles n’administrent pas ou ne gèrent pas d’autres entités.</t>
  </si>
  <si>
    <r>
      <t xml:space="preserve">Champs: </t>
    </r>
    <r>
      <rPr>
        <sz val="9"/>
        <color theme="0" tint="-0.499984740745262"/>
        <rFont val="Calibri"/>
        <family val="2"/>
        <scheme val="minor"/>
      </rPr>
      <t>Ensemble de la déclaration CIR 2069A, tous dispositifs confondus</t>
    </r>
  </si>
  <si>
    <t>Ensemble</t>
  </si>
  <si>
    <t>24 253
( c )</t>
  </si>
  <si>
    <t>18 771 
( c )</t>
  </si>
  <si>
    <r>
      <t xml:space="preserve">(c) </t>
    </r>
    <r>
      <rPr>
        <b/>
        <sz val="9"/>
        <color theme="0" tint="-0.499984740745262"/>
        <rFont val="Calibri"/>
        <family val="2"/>
        <scheme val="minor"/>
      </rPr>
      <t>hors doubles comptes</t>
    </r>
    <r>
      <rPr>
        <sz val="9"/>
        <color theme="0" tint="-0.499984740745262"/>
        <rFont val="Calibri"/>
        <family val="2"/>
        <scheme val="minor"/>
      </rPr>
      <t xml:space="preserve"> pour le nombre de déclarants et de bénéficiaires : le total est obtenu par la somme des lignes "Recherche", "Innovation uniquement", "Collection uniquement", à laquelle sont ajoutés le nombre d'entreprises ne déclarant que des dépenses d'innovation et de collection et le nombre d'entreprises qui ne déclarent pas de dépenses.</t>
    </r>
  </si>
  <si>
    <t>Créance THC  M€</t>
  </si>
  <si>
    <t>2007-14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</si>
</sst>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_);_(* \(#,##0\);_(* &quot;-&quot;??_);_(@_)"/>
    <numFmt numFmtId="165" formatCode="_(* #,##0.0_);_(* \(#,##0.0\);_(* &quot;-&quot;??_);_(@_)"/>
    <numFmt numFmtId="166" formatCode="_-* #,##0\ _€_-;\-* #,##0\ _€_-;_-* &quot;-&quot;??\ _€_-;_-@_-"/>
    <numFmt numFmtId="167" formatCode="0.0%"/>
    <numFmt numFmtId="168" formatCode="0.0"/>
    <numFmt numFmtId="169" formatCode="_-* #,##0.0\ _€_-;\-* #,##0.0\ _€_-;_-* &quot;-&quot;??\ _€_-;_-@_-"/>
  </numFmts>
  <fonts count="60" x14ac:knownFonts="1">
    <font>
      <sz val="11"/>
      <color theme="1"/>
      <name val="Calibri"/>
      <family val="2"/>
      <scheme val="minor"/>
    </font>
    <font>
      <sz val="11"/>
      <name val="Calibri"/>
      <family val="2"/>
    </font>
    <font>
      <sz val="11"/>
      <color theme="1"/>
      <name val="Calibri"/>
      <family val="2"/>
      <scheme val="minor"/>
    </font>
    <font>
      <b/>
      <sz val="11"/>
      <color theme="1"/>
      <name val="Calibri"/>
      <family val="2"/>
      <scheme val="minor"/>
    </font>
    <font>
      <b/>
      <sz val="11"/>
      <color theme="3" tint="0.39997558519241921"/>
      <name val="Calibri"/>
      <family val="2"/>
      <scheme val="minor"/>
    </font>
    <font>
      <b/>
      <sz val="11"/>
      <color rgb="FF0078B1"/>
      <name val="Calibri"/>
      <family val="2"/>
      <scheme val="minor"/>
    </font>
    <font>
      <b/>
      <sz val="10"/>
      <color rgb="FFFFFFFF"/>
      <name val="Calibri"/>
      <family val="2"/>
      <scheme val="minor"/>
    </font>
    <font>
      <sz val="10"/>
      <color rgb="FF365F91"/>
      <name val="Calibri"/>
      <family val="2"/>
      <scheme val="minor"/>
    </font>
    <font>
      <sz val="10"/>
      <color rgb="FF000000"/>
      <name val="Calibri"/>
      <family val="2"/>
      <scheme val="minor"/>
    </font>
    <font>
      <i/>
      <sz val="10"/>
      <color rgb="FF365F91"/>
      <name val="Calibri"/>
      <family val="2"/>
      <scheme val="minor"/>
    </font>
    <font>
      <i/>
      <sz val="10"/>
      <color rgb="FF000000"/>
      <name val="Calibri"/>
      <family val="2"/>
      <scheme val="minor"/>
    </font>
    <font>
      <b/>
      <sz val="10"/>
      <name val="Arial"/>
      <family val="2"/>
    </font>
    <font>
      <sz val="10"/>
      <name val="Arial"/>
      <family val="2"/>
    </font>
    <font>
      <sz val="11"/>
      <name val="Calibri"/>
      <family val="2"/>
      <scheme val="minor"/>
    </font>
    <font>
      <b/>
      <sz val="10"/>
      <color rgb="FF000000"/>
      <name val="Calibri"/>
      <family val="2"/>
      <scheme val="minor"/>
    </font>
    <font>
      <b/>
      <sz val="10"/>
      <color rgb="FF0078B1"/>
      <name val="Calibri"/>
      <family val="2"/>
      <scheme val="minor"/>
    </font>
    <font>
      <b/>
      <sz val="10"/>
      <color rgb="FF365F91"/>
      <name val="Calibri"/>
      <family val="2"/>
      <scheme val="minor"/>
    </font>
    <font>
      <b/>
      <u/>
      <sz val="11"/>
      <color theme="1"/>
      <name val="Calibri"/>
      <family val="2"/>
      <scheme val="minor"/>
    </font>
    <font>
      <sz val="10"/>
      <color theme="1"/>
      <name val="Calibri"/>
      <family val="2"/>
      <scheme val="minor"/>
    </font>
    <font>
      <sz val="10"/>
      <color theme="1"/>
      <name val="Arial"/>
      <family val="2"/>
    </font>
    <font>
      <b/>
      <sz val="10"/>
      <color theme="1"/>
      <name val="Arial"/>
      <family val="2"/>
    </font>
    <font>
      <b/>
      <u/>
      <sz val="11"/>
      <color rgb="FF0078B1"/>
      <name val="Calibri"/>
      <family val="2"/>
      <scheme val="minor"/>
    </font>
    <font>
      <b/>
      <sz val="11"/>
      <name val="Calibri"/>
      <family val="2"/>
      <scheme val="minor"/>
    </font>
    <font>
      <b/>
      <sz val="10"/>
      <color theme="3" tint="0.39997558519241921"/>
      <name val="Calibri"/>
      <family val="2"/>
      <scheme val="minor"/>
    </font>
    <font>
      <sz val="10"/>
      <name val="Calibri"/>
      <family val="2"/>
      <scheme val="minor"/>
    </font>
    <font>
      <b/>
      <sz val="11"/>
      <color rgb="FF0070C0"/>
      <name val="Calibri"/>
      <family val="2"/>
      <scheme val="minor"/>
    </font>
    <font>
      <b/>
      <sz val="10"/>
      <color theme="1"/>
      <name val="Calibri"/>
      <family val="2"/>
      <scheme val="minor"/>
    </font>
    <font>
      <sz val="10"/>
      <color theme="1" tint="0.499984740745262"/>
      <name val="Calibri"/>
      <family val="2"/>
      <scheme val="minor"/>
    </font>
    <font>
      <b/>
      <sz val="10"/>
      <color theme="1" tint="0.499984740745262"/>
      <name val="Calibri"/>
      <family val="2"/>
      <scheme val="minor"/>
    </font>
    <font>
      <sz val="11"/>
      <color theme="3" tint="0.39997558519241921"/>
      <name val="Calibri"/>
      <family val="2"/>
      <scheme val="minor"/>
    </font>
    <font>
      <sz val="11"/>
      <color theme="3" tint="0.59999389629810485"/>
      <name val="Calibri"/>
      <family val="2"/>
      <scheme val="minor"/>
    </font>
    <font>
      <b/>
      <sz val="11"/>
      <color theme="3" tint="0.59999389629810485"/>
      <name val="Calibri"/>
      <family val="2"/>
      <scheme val="minor"/>
    </font>
    <font>
      <b/>
      <sz val="10"/>
      <name val="Calibri"/>
      <family val="2"/>
      <scheme val="minor"/>
    </font>
    <font>
      <i/>
      <sz val="10"/>
      <name val="Calibri"/>
      <family val="2"/>
      <scheme val="minor"/>
    </font>
    <font>
      <i/>
      <sz val="10"/>
      <color theme="1"/>
      <name val="Calibri"/>
      <family val="2"/>
      <scheme val="minor"/>
    </font>
    <font>
      <i/>
      <sz val="10"/>
      <color theme="1" tint="0.499984740745262"/>
      <name val="Calibri"/>
      <family val="2"/>
      <scheme val="minor"/>
    </font>
    <font>
      <b/>
      <sz val="10"/>
      <color theme="0"/>
      <name val="Calibri"/>
      <family val="2"/>
      <scheme val="minor"/>
    </font>
    <font>
      <i/>
      <sz val="9"/>
      <color theme="0" tint="-0.499984740745262"/>
      <name val="Calibri"/>
      <family val="2"/>
      <scheme val="minor"/>
    </font>
    <font>
      <sz val="9"/>
      <color theme="0" tint="-0.499984740745262"/>
      <name val="Calibri"/>
      <family val="2"/>
      <scheme val="minor"/>
    </font>
    <font>
      <sz val="9"/>
      <color theme="0" tint="-0.499984740745262"/>
      <name val="Calibri"/>
      <family val="2"/>
    </font>
    <font>
      <i/>
      <sz val="9"/>
      <color theme="1"/>
      <name val="Calibri"/>
      <family val="2"/>
      <scheme val="minor"/>
    </font>
    <font>
      <b/>
      <sz val="11"/>
      <color rgb="FF0095C3"/>
      <name val="Calibri"/>
      <family val="2"/>
    </font>
    <font>
      <sz val="11"/>
      <color theme="1"/>
      <name val="Calibri"/>
      <family val="2"/>
    </font>
    <font>
      <i/>
      <sz val="11"/>
      <color theme="1"/>
      <name val="Calibri"/>
      <family val="2"/>
    </font>
    <font>
      <b/>
      <sz val="11"/>
      <name val="Calibri"/>
      <family val="2"/>
    </font>
    <font>
      <u/>
      <sz val="11"/>
      <color theme="10"/>
      <name val="Calibri"/>
      <family val="2"/>
      <scheme val="minor"/>
    </font>
    <font>
      <sz val="11"/>
      <color rgb="FF000000"/>
      <name val="Calibri"/>
      <family val="2"/>
      <scheme val="minor"/>
    </font>
    <font>
      <b/>
      <sz val="11"/>
      <color rgb="FF000000"/>
      <name val="Calibri"/>
      <family val="2"/>
      <scheme val="minor"/>
    </font>
    <font>
      <b/>
      <sz val="11"/>
      <color rgb="FF538DD5"/>
      <name val="Calibri"/>
      <family val="2"/>
      <scheme val="minor"/>
    </font>
    <font>
      <b/>
      <u/>
      <sz val="9"/>
      <color rgb="FF0078B1"/>
      <name val="Calibri"/>
      <family val="2"/>
      <scheme val="minor"/>
    </font>
    <font>
      <sz val="11"/>
      <color rgb="FFFFFFFF"/>
      <name val="Calibri"/>
      <family val="2"/>
      <scheme val="minor"/>
    </font>
    <font>
      <b/>
      <sz val="14"/>
      <color rgb="FF0078B1"/>
      <name val="Calibri"/>
      <family val="2"/>
    </font>
    <font>
      <b/>
      <sz val="12"/>
      <color rgb="FF0095C3"/>
      <name val="Calibri"/>
      <family val="2"/>
      <scheme val="minor"/>
    </font>
    <font>
      <vertAlign val="superscript"/>
      <sz val="11"/>
      <color theme="1"/>
      <name val="Calibri"/>
      <family val="2"/>
      <scheme val="minor"/>
    </font>
    <font>
      <sz val="11"/>
      <color rgb="FF0070C0"/>
      <name val="Symbol"/>
      <family val="1"/>
      <charset val="2"/>
    </font>
    <font>
      <sz val="7"/>
      <color rgb="FF0070C0"/>
      <name val="Times New Roman"/>
      <family val="1"/>
    </font>
    <font>
      <sz val="10"/>
      <name val="Arial"/>
      <family val="2"/>
    </font>
    <font>
      <i/>
      <sz val="10"/>
      <name val="Arial"/>
      <family val="2"/>
    </font>
    <font>
      <i/>
      <sz val="11"/>
      <color theme="1"/>
      <name val="Calibri"/>
      <family val="2"/>
      <scheme val="minor"/>
    </font>
    <font>
      <b/>
      <sz val="9"/>
      <color theme="0" tint="-0.499984740745262"/>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0078B1"/>
        <bgColor indexed="64"/>
      </patternFill>
    </fill>
    <fill>
      <patternFill patternType="solid">
        <fgColor rgb="FFC9ECFF"/>
        <bgColor indexed="64"/>
      </patternFill>
    </fill>
    <fill>
      <patternFill patternType="solid">
        <fgColor theme="3" tint="0.39997558519241921"/>
        <bgColor indexed="64"/>
      </patternFill>
    </fill>
    <fill>
      <patternFill patternType="solid">
        <fgColor rgb="FFE5F6FF"/>
        <bgColor indexed="64"/>
      </patternFill>
    </fill>
    <fill>
      <patternFill patternType="solid">
        <fgColor rgb="FFC5D9F1"/>
        <bgColor indexed="64"/>
      </patternFill>
    </fill>
    <fill>
      <patternFill patternType="solid">
        <fgColor rgb="FF538DD5"/>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rgb="FF4F81BD"/>
      </top>
      <bottom style="medium">
        <color rgb="FF4F81BD"/>
      </bottom>
      <diagonal/>
    </border>
    <border>
      <left/>
      <right/>
      <top style="medium">
        <color rgb="FF4F81BD"/>
      </top>
      <bottom/>
      <diagonal/>
    </border>
    <border>
      <left/>
      <right/>
      <top/>
      <bottom style="medium">
        <color rgb="FF4F81BD"/>
      </bottom>
      <diagonal/>
    </border>
    <border>
      <left/>
      <right/>
      <top/>
      <bottom style="medium">
        <color indexed="64"/>
      </bottom>
      <diagonal/>
    </border>
    <border>
      <left style="thin">
        <color auto="1"/>
      </left>
      <right/>
      <top/>
      <bottom/>
      <diagonal/>
    </border>
    <border>
      <left style="thin">
        <color auto="1"/>
      </left>
      <right/>
      <top/>
      <bottom style="thin">
        <color auto="1"/>
      </bottom>
      <diagonal/>
    </border>
    <border>
      <left style="thin">
        <color auto="1"/>
      </left>
      <right/>
      <top style="medium">
        <color indexed="64"/>
      </top>
      <bottom/>
      <diagonal/>
    </border>
    <border>
      <left/>
      <right/>
      <top style="medium">
        <color indexed="64"/>
      </top>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18" fillId="0" borderId="0"/>
    <xf numFmtId="0" fontId="45" fillId="0" borderId="0" applyNumberFormat="0" applyFill="0" applyBorder="0" applyAlignment="0" applyProtection="0"/>
  </cellStyleXfs>
  <cellXfs count="265">
    <xf numFmtId="0" fontId="0" fillId="0" borderId="0" xfId="0"/>
    <xf numFmtId="166" fontId="0" fillId="0" borderId="0" xfId="1" applyNumberFormat="1" applyFont="1"/>
    <xf numFmtId="9" fontId="0" fillId="0" borderId="0" xfId="2" applyFont="1"/>
    <xf numFmtId="0" fontId="4" fillId="0" borderId="1" xfId="0" applyFont="1" applyBorder="1" applyAlignment="1">
      <alignment horizontal="center" vertical="center" wrapText="1"/>
    </xf>
    <xf numFmtId="0" fontId="0" fillId="0" borderId="0" xfId="0" applyAlignment="1">
      <alignment horizontal="center" vertical="center" wrapText="1"/>
    </xf>
    <xf numFmtId="0" fontId="6" fillId="5" borderId="4" xfId="0" applyFont="1" applyFill="1" applyBorder="1" applyAlignment="1">
      <alignment horizontal="justify" vertical="center"/>
    </xf>
    <xf numFmtId="0" fontId="6" fillId="5" borderId="4" xfId="0" applyFont="1" applyFill="1" applyBorder="1" applyAlignment="1">
      <alignment horizontal="center" vertical="center"/>
    </xf>
    <xf numFmtId="0" fontId="7" fillId="6" borderId="0" xfId="0" applyFont="1" applyFill="1" applyAlignment="1">
      <alignment horizontal="left" vertical="center"/>
    </xf>
    <xf numFmtId="0" fontId="8" fillId="6" borderId="0" xfId="0" applyFont="1" applyFill="1" applyAlignment="1">
      <alignment horizontal="justify" vertical="center"/>
    </xf>
    <xf numFmtId="0" fontId="9" fillId="0" borderId="0" xfId="0" applyFont="1" applyAlignment="1">
      <alignment horizontal="left" vertical="center"/>
    </xf>
    <xf numFmtId="0" fontId="10" fillId="0" borderId="0" xfId="0" applyFont="1" applyAlignment="1">
      <alignment horizontal="right" vertical="center"/>
    </xf>
    <xf numFmtId="0" fontId="7" fillId="0" borderId="0" xfId="0" applyFont="1" applyAlignment="1">
      <alignment horizontal="left" vertical="center"/>
    </xf>
    <xf numFmtId="0" fontId="8" fillId="0" borderId="0" xfId="0" applyFont="1" applyAlignment="1">
      <alignment horizontal="justify" vertical="center"/>
    </xf>
    <xf numFmtId="0" fontId="9" fillId="6" borderId="0" xfId="0" applyFont="1" applyFill="1" applyAlignment="1">
      <alignment horizontal="left" vertical="center"/>
    </xf>
    <xf numFmtId="0" fontId="10" fillId="6" borderId="0" xfId="0" applyFont="1" applyFill="1" applyAlignment="1">
      <alignment horizontal="right" vertical="center"/>
    </xf>
    <xf numFmtId="0" fontId="6" fillId="5" borderId="4" xfId="0" applyFont="1" applyFill="1" applyBorder="1" applyAlignment="1">
      <alignment horizontal="left" vertical="center"/>
    </xf>
    <xf numFmtId="0" fontId="5" fillId="0" borderId="0" xfId="0" applyFont="1" applyAlignment="1">
      <alignment horizontal="left"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8" fillId="6" borderId="0" xfId="0" applyFont="1" applyFill="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3" fontId="8" fillId="0" borderId="0" xfId="0" applyNumberFormat="1" applyFont="1" applyAlignment="1">
      <alignment horizontal="center" vertical="center"/>
    </xf>
    <xf numFmtId="0" fontId="8" fillId="0" borderId="0" xfId="0" applyFont="1" applyAlignment="1">
      <alignment horizontal="center" vertical="center" wrapText="1"/>
    </xf>
    <xf numFmtId="0" fontId="14" fillId="6" borderId="0" xfId="0" applyFont="1" applyFill="1" applyAlignment="1">
      <alignment horizontal="left" vertical="center"/>
    </xf>
    <xf numFmtId="0" fontId="7" fillId="6" borderId="0" xfId="0" applyFont="1" applyFill="1" applyAlignment="1">
      <alignment horizontal="left" vertical="center" wrapText="1" indent="1"/>
    </xf>
    <xf numFmtId="0" fontId="8" fillId="6" borderId="0" xfId="0" applyFont="1" applyFill="1" applyAlignment="1">
      <alignment horizontal="right" vertical="center"/>
    </xf>
    <xf numFmtId="3" fontId="7" fillId="6" borderId="0" xfId="0" applyNumberFormat="1" applyFont="1" applyFill="1" applyAlignment="1">
      <alignment horizontal="right" vertical="center"/>
    </xf>
    <xf numFmtId="9" fontId="7" fillId="6" borderId="0" xfId="0" applyNumberFormat="1" applyFont="1" applyFill="1" applyAlignment="1">
      <alignment horizontal="right" vertical="center"/>
    </xf>
    <xf numFmtId="0" fontId="7" fillId="0" borderId="0" xfId="0" applyFont="1" applyAlignment="1">
      <alignment horizontal="left" vertical="center" wrapText="1" indent="1"/>
    </xf>
    <xf numFmtId="3" fontId="8" fillId="0" borderId="0" xfId="0" applyNumberFormat="1" applyFont="1" applyAlignment="1">
      <alignment horizontal="right" vertical="center"/>
    </xf>
    <xf numFmtId="3" fontId="7" fillId="0" borderId="0" xfId="0" applyNumberFormat="1" applyFont="1" applyAlignment="1">
      <alignment horizontal="right" vertical="center"/>
    </xf>
    <xf numFmtId="9" fontId="7" fillId="0" borderId="0" xfId="0" applyNumberFormat="1" applyFont="1" applyAlignment="1">
      <alignment horizontal="right" vertical="center"/>
    </xf>
    <xf numFmtId="0" fontId="8" fillId="8" borderId="0" xfId="0" applyFont="1" applyFill="1" applyAlignment="1">
      <alignment horizontal="left" vertical="center"/>
    </xf>
    <xf numFmtId="0" fontId="7" fillId="8" borderId="0" xfId="0" applyFont="1" applyFill="1" applyAlignment="1">
      <alignment horizontal="left" vertical="center" wrapText="1" indent="1"/>
    </xf>
    <xf numFmtId="0" fontId="8" fillId="8" borderId="0" xfId="0" applyFont="1" applyFill="1" applyAlignment="1">
      <alignment horizontal="right" vertical="center"/>
    </xf>
    <xf numFmtId="0" fontId="7" fillId="8" borderId="0" xfId="0" applyFont="1" applyFill="1" applyAlignment="1">
      <alignment horizontal="right" vertical="center"/>
    </xf>
    <xf numFmtId="0" fontId="14" fillId="0" borderId="0" xfId="0" applyFont="1" applyAlignment="1">
      <alignment horizontal="left" vertical="center"/>
    </xf>
    <xf numFmtId="0" fontId="8" fillId="0" borderId="0" xfId="0" applyFont="1" applyAlignment="1">
      <alignment horizontal="right" vertical="center"/>
    </xf>
    <xf numFmtId="0" fontId="7" fillId="0" borderId="0" xfId="0" applyFont="1" applyAlignment="1">
      <alignment horizontal="right" vertical="center"/>
    </xf>
    <xf numFmtId="0" fontId="7" fillId="6" borderId="0" xfId="0" applyFont="1" applyFill="1" applyAlignment="1">
      <alignment horizontal="right" vertical="center"/>
    </xf>
    <xf numFmtId="0" fontId="15" fillId="0" borderId="0" xfId="0" applyFont="1" applyAlignment="1">
      <alignment horizontal="left" vertical="center"/>
    </xf>
    <xf numFmtId="0" fontId="15" fillId="0" borderId="0" xfId="0" applyFont="1" applyAlignment="1">
      <alignment horizontal="left" vertical="center" wrapText="1" indent="1"/>
    </xf>
    <xf numFmtId="3" fontId="15" fillId="0" borderId="0" xfId="0" applyNumberFormat="1" applyFont="1" applyAlignment="1">
      <alignment horizontal="right" vertical="center"/>
    </xf>
    <xf numFmtId="9" fontId="15" fillId="0" borderId="0" xfId="0" applyNumberFormat="1" applyFont="1" applyAlignment="1">
      <alignment horizontal="right" vertical="center"/>
    </xf>
    <xf numFmtId="0" fontId="16" fillId="6" borderId="0" xfId="0" applyFont="1" applyFill="1" applyAlignment="1">
      <alignment horizontal="left" vertical="center" wrapText="1" indent="1"/>
    </xf>
    <xf numFmtId="3" fontId="14" fillId="6" borderId="0" xfId="0" applyNumberFormat="1" applyFont="1" applyFill="1" applyAlignment="1">
      <alignment horizontal="right" vertical="center"/>
    </xf>
    <xf numFmtId="0" fontId="14" fillId="0" borderId="6" xfId="0" applyFont="1" applyBorder="1" applyAlignment="1">
      <alignment horizontal="left" vertical="center"/>
    </xf>
    <xf numFmtId="0" fontId="16" fillId="0" borderId="6" xfId="0" applyFont="1" applyBorder="1" applyAlignment="1">
      <alignment horizontal="left" vertical="center" wrapText="1" indent="1"/>
    </xf>
    <xf numFmtId="0" fontId="14" fillId="0" borderId="6" xfId="0" applyFont="1" applyBorder="1" applyAlignment="1">
      <alignment horizontal="right" vertical="center"/>
    </xf>
    <xf numFmtId="0" fontId="7" fillId="0" borderId="6" xfId="0" applyFont="1" applyBorder="1" applyAlignment="1">
      <alignment horizontal="right" vertical="center"/>
    </xf>
    <xf numFmtId="0" fontId="17" fillId="0" borderId="0" xfId="0" applyFont="1"/>
    <xf numFmtId="0" fontId="0" fillId="0" borderId="0" xfId="0" applyAlignment="1">
      <alignment wrapText="1"/>
    </xf>
    <xf numFmtId="0" fontId="19" fillId="0" borderId="0" xfId="3" applyFont="1" applyBorder="1"/>
    <xf numFmtId="0" fontId="0" fillId="0" borderId="0" xfId="0" applyBorder="1"/>
    <xf numFmtId="0" fontId="3" fillId="0" borderId="0" xfId="0" applyFont="1"/>
    <xf numFmtId="0" fontId="20" fillId="0" borderId="0" xfId="3" applyFont="1" applyBorder="1"/>
    <xf numFmtId="166" fontId="20" fillId="0" borderId="0" xfId="1" applyNumberFormat="1" applyFont="1" applyFill="1" applyBorder="1"/>
    <xf numFmtId="166" fontId="11" fillId="0" borderId="0" xfId="1" applyNumberFormat="1" applyFont="1" applyBorder="1"/>
    <xf numFmtId="0" fontId="3" fillId="0" borderId="0" xfId="0" applyFont="1" applyBorder="1"/>
    <xf numFmtId="166" fontId="19" fillId="0" borderId="0" xfId="1" applyNumberFormat="1" applyFont="1" applyFill="1" applyBorder="1"/>
    <xf numFmtId="166" fontId="12" fillId="0" borderId="0" xfId="1" applyNumberFormat="1" applyFont="1" applyBorder="1"/>
    <xf numFmtId="166" fontId="0" fillId="0" borderId="0" xfId="0" applyNumberFormat="1"/>
    <xf numFmtId="0" fontId="12" fillId="0" borderId="0" xfId="3" applyFont="1" applyBorder="1"/>
    <xf numFmtId="166" fontId="12" fillId="0" borderId="0" xfId="1" applyNumberFormat="1" applyFont="1" applyFill="1" applyBorder="1"/>
    <xf numFmtId="166" fontId="19" fillId="0" borderId="0" xfId="1" applyNumberFormat="1" applyFont="1" applyBorder="1"/>
    <xf numFmtId="0" fontId="0" fillId="0" borderId="0" xfId="0" applyAlignment="1">
      <alignment horizontal="left"/>
    </xf>
    <xf numFmtId="166" fontId="3" fillId="0" borderId="0" xfId="1" applyNumberFormat="1" applyFont="1"/>
    <xf numFmtId="168" fontId="3" fillId="0" borderId="0" xfId="2" applyNumberFormat="1" applyFont="1"/>
    <xf numFmtId="169" fontId="3" fillId="0" borderId="0" xfId="1" applyNumberFormat="1" applyFont="1"/>
    <xf numFmtId="164" fontId="0" fillId="0" borderId="0" xfId="0" applyNumberFormat="1"/>
    <xf numFmtId="0" fontId="21" fillId="0" borderId="0" xfId="0" applyFont="1" applyAlignment="1">
      <alignment horizontal="left" vertical="center"/>
    </xf>
    <xf numFmtId="0" fontId="22" fillId="0" borderId="0" xfId="0" applyFont="1" applyAlignment="1">
      <alignment horizontal="left" vertical="center"/>
    </xf>
    <xf numFmtId="0" fontId="21" fillId="0" borderId="0" xfId="0" applyFont="1"/>
    <xf numFmtId="168" fontId="8" fillId="0" borderId="0" xfId="0" applyNumberFormat="1" applyFont="1" applyAlignment="1">
      <alignment horizontal="center" vertical="center" wrapText="1"/>
    </xf>
    <xf numFmtId="168" fontId="8" fillId="0" borderId="0" xfId="0" applyNumberFormat="1" applyFont="1" applyAlignment="1">
      <alignment horizontal="center" vertical="center"/>
    </xf>
    <xf numFmtId="9" fontId="8" fillId="0" borderId="0" xfId="2" applyFont="1" applyAlignment="1">
      <alignment horizontal="center" vertical="center" wrapText="1"/>
    </xf>
    <xf numFmtId="0" fontId="23" fillId="2" borderId="4" xfId="0" applyFont="1" applyFill="1" applyBorder="1" applyAlignment="1">
      <alignment horizontal="center" vertical="center" wrapText="1"/>
    </xf>
    <xf numFmtId="0" fontId="23" fillId="2" borderId="4" xfId="0" applyFont="1" applyFill="1" applyBorder="1" applyAlignment="1">
      <alignment horizontal="left" vertical="center" wrapText="1"/>
    </xf>
    <xf numFmtId="166" fontId="23" fillId="2" borderId="4" xfId="1" applyNumberFormat="1" applyFont="1" applyFill="1" applyBorder="1" applyAlignment="1">
      <alignment horizontal="center" vertical="center" wrapText="1"/>
    </xf>
    <xf numFmtId="0" fontId="18" fillId="4" borderId="5" xfId="0" applyFont="1" applyFill="1" applyBorder="1"/>
    <xf numFmtId="166" fontId="18" fillId="4" borderId="5" xfId="1" applyNumberFormat="1" applyFont="1" applyFill="1" applyBorder="1" applyAlignment="1">
      <alignment horizontal="center"/>
    </xf>
    <xf numFmtId="166" fontId="24" fillId="4" borderId="5" xfId="1" applyNumberFormat="1" applyFont="1" applyFill="1" applyBorder="1" applyAlignment="1">
      <alignment horizontal="center"/>
    </xf>
    <xf numFmtId="168" fontId="18" fillId="4" borderId="5" xfId="1" applyNumberFormat="1" applyFont="1" applyFill="1" applyBorder="1" applyAlignment="1">
      <alignment horizontal="center"/>
    </xf>
    <xf numFmtId="3" fontId="24" fillId="4" borderId="5" xfId="1" applyNumberFormat="1" applyFont="1" applyFill="1" applyBorder="1" applyAlignment="1">
      <alignment horizontal="center"/>
    </xf>
    <xf numFmtId="2" fontId="24" fillId="4" borderId="5" xfId="2" applyNumberFormat="1" applyFont="1" applyFill="1" applyBorder="1" applyAlignment="1">
      <alignment horizontal="center"/>
    </xf>
    <xf numFmtId="9" fontId="18" fillId="4" borderId="5" xfId="2" applyFont="1" applyFill="1" applyBorder="1" applyAlignment="1">
      <alignment horizontal="center" vertical="center"/>
    </xf>
    <xf numFmtId="165" fontId="25" fillId="0" borderId="3" xfId="0" applyNumberFormat="1" applyFont="1" applyBorder="1" applyAlignment="1">
      <alignment horizontal="center" wrapText="1"/>
    </xf>
    <xf numFmtId="0" fontId="26" fillId="2" borderId="0" xfId="0" applyFont="1" applyFill="1" applyBorder="1"/>
    <xf numFmtId="167" fontId="26" fillId="2" borderId="0" xfId="0" applyNumberFormat="1" applyFont="1" applyFill="1" applyBorder="1" applyAlignment="1">
      <alignment horizontal="center"/>
    </xf>
    <xf numFmtId="166" fontId="26" fillId="2" borderId="0" xfId="1" applyNumberFormat="1" applyFont="1" applyFill="1" applyBorder="1" applyAlignment="1"/>
    <xf numFmtId="9" fontId="26" fillId="2" borderId="0" xfId="2" applyFont="1" applyFill="1" applyBorder="1" applyAlignment="1">
      <alignment horizontal="center"/>
    </xf>
    <xf numFmtId="0" fontId="18" fillId="4" borderId="3" xfId="0" applyFont="1" applyFill="1" applyBorder="1" applyAlignment="1">
      <alignment horizontal="left"/>
    </xf>
    <xf numFmtId="10" fontId="18" fillId="4" borderId="3" xfId="0" applyNumberFormat="1" applyFont="1" applyFill="1" applyBorder="1" applyAlignment="1">
      <alignment horizontal="center"/>
    </xf>
    <xf numFmtId="167" fontId="18" fillId="4" borderId="3" xfId="0" applyNumberFormat="1" applyFont="1" applyFill="1" applyBorder="1" applyAlignment="1">
      <alignment horizontal="center"/>
    </xf>
    <xf numFmtId="166" fontId="18" fillId="4" borderId="3" xfId="1" applyNumberFormat="1" applyFont="1" applyFill="1" applyBorder="1" applyAlignment="1"/>
    <xf numFmtId="0" fontId="18" fillId="2" borderId="0" xfId="0" applyFont="1" applyFill="1" applyBorder="1" applyAlignment="1">
      <alignment vertical="center"/>
    </xf>
    <xf numFmtId="167" fontId="18" fillId="2" borderId="0" xfId="0" applyNumberFormat="1" applyFont="1" applyFill="1" applyBorder="1" applyAlignment="1">
      <alignment horizontal="center"/>
    </xf>
    <xf numFmtId="10" fontId="18" fillId="2" borderId="0" xfId="0" applyNumberFormat="1" applyFont="1" applyFill="1" applyBorder="1" applyAlignment="1">
      <alignment horizontal="center"/>
    </xf>
    <xf numFmtId="166" fontId="18" fillId="2" borderId="0" xfId="1" applyNumberFormat="1" applyFont="1" applyFill="1" applyBorder="1" applyAlignment="1"/>
    <xf numFmtId="0" fontId="18" fillId="2" borderId="0" xfId="0" applyFont="1" applyFill="1" applyBorder="1" applyAlignment="1">
      <alignment horizontal="left"/>
    </xf>
    <xf numFmtId="0" fontId="26" fillId="4" borderId="3" xfId="0" applyFont="1" applyFill="1" applyBorder="1" applyAlignment="1">
      <alignment horizontal="left"/>
    </xf>
    <xf numFmtId="167" fontId="26" fillId="4" borderId="3" xfId="0" applyNumberFormat="1" applyFont="1" applyFill="1" applyBorder="1" applyAlignment="1">
      <alignment horizontal="center"/>
    </xf>
    <xf numFmtId="166" fontId="26" fillId="4" borderId="3" xfId="1" applyNumberFormat="1" applyFont="1" applyFill="1" applyBorder="1" applyAlignment="1"/>
    <xf numFmtId="0" fontId="26" fillId="2" borderId="0" xfId="0" applyFont="1" applyFill="1" applyBorder="1" applyAlignment="1">
      <alignment vertical="center"/>
    </xf>
    <xf numFmtId="0" fontId="18" fillId="0" borderId="0" xfId="0" applyFont="1"/>
    <xf numFmtId="166" fontId="18" fillId="0" borderId="0" xfId="1" applyNumberFormat="1" applyFont="1"/>
    <xf numFmtId="9" fontId="27" fillId="0" borderId="0" xfId="2" applyFont="1" applyAlignment="1">
      <alignment horizontal="right"/>
    </xf>
    <xf numFmtId="9" fontId="18" fillId="0" borderId="0" xfId="2" applyNumberFormat="1" applyFont="1"/>
    <xf numFmtId="0" fontId="26" fillId="4" borderId="1" xfId="0" applyFont="1" applyFill="1" applyBorder="1"/>
    <xf numFmtId="166" fontId="26" fillId="4" borderId="1" xfId="1" applyNumberFormat="1" applyFont="1" applyFill="1" applyBorder="1"/>
    <xf numFmtId="9" fontId="28" fillId="4" borderId="1" xfId="2" applyFont="1" applyFill="1" applyBorder="1" applyAlignment="1">
      <alignment horizontal="right"/>
    </xf>
    <xf numFmtId="9" fontId="28" fillId="4" borderId="1" xfId="2" applyFont="1" applyFill="1" applyBorder="1"/>
    <xf numFmtId="9" fontId="26" fillId="4" borderId="1" xfId="2" applyNumberFormat="1" applyFont="1" applyFill="1" applyBorder="1"/>
    <xf numFmtId="0" fontId="26" fillId="3" borderId="0" xfId="0" applyFont="1" applyFill="1"/>
    <xf numFmtId="166" fontId="26" fillId="3" borderId="0" xfId="1" applyNumberFormat="1" applyFont="1" applyFill="1"/>
    <xf numFmtId="9" fontId="28" fillId="3" borderId="0" xfId="0" applyNumberFormat="1" applyFont="1" applyFill="1" applyAlignment="1">
      <alignment horizontal="right"/>
    </xf>
    <xf numFmtId="0" fontId="28" fillId="3" borderId="0" xfId="0" applyFont="1" applyFill="1"/>
    <xf numFmtId="9" fontId="26" fillId="3" borderId="0" xfId="2" applyNumberFormat="1" applyFont="1" applyFill="1"/>
    <xf numFmtId="165" fontId="30" fillId="0" borderId="1" xfId="0" applyNumberFormat="1" applyFont="1" applyBorder="1" applyAlignment="1">
      <alignment horizontal="center" wrapText="1"/>
    </xf>
    <xf numFmtId="164" fontId="4" fillId="0" borderId="1" xfId="0" applyNumberFormat="1" applyFont="1" applyBorder="1" applyAlignment="1">
      <alignment horizontal="center" vertical="center" wrapText="1"/>
    </xf>
    <xf numFmtId="165" fontId="31" fillId="0" borderId="1" xfId="0" applyNumberFormat="1" applyFont="1" applyBorder="1" applyAlignment="1">
      <alignment horizontal="center" wrapText="1"/>
    </xf>
    <xf numFmtId="0" fontId="32" fillId="2" borderId="0" xfId="0" applyFont="1" applyFill="1" applyBorder="1"/>
    <xf numFmtId="164" fontId="26" fillId="2" borderId="0" xfId="0" applyNumberFormat="1" applyFont="1" applyFill="1" applyBorder="1"/>
    <xf numFmtId="164" fontId="26" fillId="2" borderId="0" xfId="1" applyNumberFormat="1" applyFont="1" applyFill="1" applyBorder="1"/>
    <xf numFmtId="164" fontId="32" fillId="2" borderId="0" xfId="0" applyNumberFormat="1" applyFont="1" applyFill="1" applyBorder="1"/>
    <xf numFmtId="165" fontId="28" fillId="2" borderId="0" xfId="0" applyNumberFormat="1" applyFont="1" applyFill="1" applyBorder="1"/>
    <xf numFmtId="0" fontId="33" fillId="2" borderId="1" xfId="0" applyFont="1" applyFill="1" applyBorder="1" applyAlignment="1">
      <alignment vertical="top"/>
    </xf>
    <xf numFmtId="164" fontId="33" fillId="2" borderId="1" xfId="0" applyNumberFormat="1" applyFont="1" applyFill="1" applyBorder="1" applyAlignment="1">
      <alignment vertical="top"/>
    </xf>
    <xf numFmtId="164" fontId="34" fillId="2" borderId="1" xfId="1" applyNumberFormat="1" applyFont="1" applyFill="1" applyBorder="1" applyAlignment="1">
      <alignment vertical="top"/>
    </xf>
    <xf numFmtId="165" fontId="35" fillId="2" borderId="1" xfId="0" applyNumberFormat="1" applyFont="1" applyFill="1" applyBorder="1" applyAlignment="1">
      <alignment vertical="top"/>
    </xf>
    <xf numFmtId="164" fontId="34" fillId="2" borderId="1" xfId="0" applyNumberFormat="1" applyFont="1" applyFill="1" applyBorder="1" applyAlignment="1">
      <alignment vertical="top"/>
    </xf>
    <xf numFmtId="0" fontId="32" fillId="2" borderId="2" xfId="0" applyFont="1" applyFill="1" applyBorder="1"/>
    <xf numFmtId="164" fontId="26" fillId="2" borderId="2" xfId="0" applyNumberFormat="1" applyFont="1" applyFill="1" applyBorder="1"/>
    <xf numFmtId="164" fontId="26" fillId="2" borderId="2" xfId="1" applyNumberFormat="1" applyFont="1" applyFill="1" applyBorder="1"/>
    <xf numFmtId="165" fontId="28" fillId="2" borderId="2" xfId="0" applyNumberFormat="1" applyFont="1" applyFill="1" applyBorder="1"/>
    <xf numFmtId="0" fontId="4" fillId="2" borderId="5" xfId="0" applyFont="1" applyFill="1" applyBorder="1" applyAlignment="1">
      <alignment horizontal="center" vertical="center"/>
    </xf>
    <xf numFmtId="0" fontId="4" fillId="2" borderId="6" xfId="0" applyFont="1" applyFill="1" applyBorder="1" applyAlignment="1">
      <alignment horizontal="left" vertical="center"/>
    </xf>
    <xf numFmtId="9" fontId="18" fillId="0" borderId="0" xfId="2" applyFont="1"/>
    <xf numFmtId="164" fontId="23" fillId="0" borderId="1" xfId="0" applyNumberFormat="1" applyFont="1" applyBorder="1" applyAlignment="1">
      <alignment horizontal="center" vertical="center" wrapText="1"/>
    </xf>
    <xf numFmtId="0" fontId="32" fillId="0" borderId="0" xfId="0" applyFont="1" applyAlignment="1">
      <alignment horizontal="left" wrapText="1"/>
    </xf>
    <xf numFmtId="9" fontId="32" fillId="0" borderId="0" xfId="2" applyFont="1"/>
    <xf numFmtId="0" fontId="33" fillId="0" borderId="0" xfId="0" applyFont="1" applyAlignment="1">
      <alignment horizontal="left" wrapText="1" indent="1"/>
    </xf>
    <xf numFmtId="9" fontId="33" fillId="0" borderId="0" xfId="2" applyFont="1"/>
    <xf numFmtId="0" fontId="32" fillId="0" borderId="0" xfId="0" applyFont="1"/>
    <xf numFmtId="0" fontId="33" fillId="0" borderId="0" xfId="0" applyFont="1" applyAlignment="1">
      <alignment horizontal="left" indent="1"/>
    </xf>
    <xf numFmtId="0" fontId="32" fillId="0" borderId="0" xfId="0" applyFont="1" applyAlignment="1">
      <alignment horizontal="left"/>
    </xf>
    <xf numFmtId="0" fontId="36" fillId="7" borderId="0" xfId="0" applyFont="1" applyFill="1" applyAlignment="1">
      <alignment horizontal="left"/>
    </xf>
    <xf numFmtId="9" fontId="36" fillId="7" borderId="0" xfId="2" applyFont="1" applyFill="1"/>
    <xf numFmtId="0" fontId="37" fillId="0" borderId="0" xfId="0" applyFont="1" applyFill="1" applyAlignment="1">
      <alignment vertical="top"/>
    </xf>
    <xf numFmtId="0" fontId="37" fillId="0" borderId="0" xfId="0" applyFont="1" applyAlignment="1">
      <alignment vertical="center"/>
    </xf>
    <xf numFmtId="0" fontId="38" fillId="0" borderId="0" xfId="0" applyFont="1"/>
    <xf numFmtId="0" fontId="37" fillId="0" borderId="0" xfId="0" applyFont="1" applyAlignment="1">
      <alignment horizontal="right" vertical="center" indent="5"/>
    </xf>
    <xf numFmtId="0" fontId="38" fillId="0" borderId="0" xfId="0" applyFont="1" applyAlignment="1">
      <alignment horizontal="left" vertical="center"/>
    </xf>
    <xf numFmtId="0" fontId="39" fillId="0" borderId="0" xfId="0" applyFont="1" applyAlignment="1">
      <alignment horizontal="left" vertical="center"/>
    </xf>
    <xf numFmtId="0" fontId="37" fillId="0" borderId="0" xfId="0" applyFont="1" applyAlignment="1">
      <alignment horizontal="left" vertical="center"/>
    </xf>
    <xf numFmtId="0" fontId="34" fillId="4" borderId="3" xfId="0" applyFont="1" applyFill="1" applyBorder="1" applyAlignment="1">
      <alignment horizontal="left"/>
    </xf>
    <xf numFmtId="166" fontId="34" fillId="4" borderId="3" xfId="1" applyNumberFormat="1" applyFont="1" applyFill="1" applyBorder="1"/>
    <xf numFmtId="9" fontId="35" fillId="4" borderId="3" xfId="2" applyFont="1" applyFill="1" applyBorder="1" applyAlignment="1">
      <alignment horizontal="right"/>
    </xf>
    <xf numFmtId="9" fontId="35" fillId="4" borderId="3" xfId="2" applyFont="1" applyFill="1" applyBorder="1"/>
    <xf numFmtId="9" fontId="34" fillId="4" borderId="3" xfId="2" applyNumberFormat="1" applyFont="1" applyFill="1" applyBorder="1"/>
    <xf numFmtId="0" fontId="26" fillId="0" borderId="3" xfId="0" applyFont="1" applyBorder="1" applyAlignment="1"/>
    <xf numFmtId="166" fontId="26" fillId="0" borderId="3" xfId="1" applyNumberFormat="1" applyFont="1" applyBorder="1" applyAlignment="1"/>
    <xf numFmtId="9" fontId="28" fillId="0" borderId="3" xfId="2" applyFont="1" applyBorder="1" applyAlignment="1">
      <alignment horizontal="right"/>
    </xf>
    <xf numFmtId="9" fontId="26" fillId="0" borderId="3" xfId="2" applyNumberFormat="1" applyFont="1" applyBorder="1" applyAlignment="1"/>
    <xf numFmtId="1" fontId="0" fillId="0" borderId="0" xfId="0" applyNumberFormat="1"/>
    <xf numFmtId="9" fontId="26" fillId="3" borderId="0" xfId="2" applyFont="1" applyFill="1"/>
    <xf numFmtId="164" fontId="12" fillId="0" borderId="0" xfId="0" applyNumberFormat="1" applyFont="1" applyFill="1" applyBorder="1"/>
    <xf numFmtId="164" fontId="26" fillId="2" borderId="0" xfId="1" applyNumberFormat="1" applyFont="1" applyFill="1"/>
    <xf numFmtId="164" fontId="26" fillId="2" borderId="0" xfId="0" applyNumberFormat="1" applyFont="1" applyFill="1"/>
    <xf numFmtId="164" fontId="28" fillId="2" borderId="0" xfId="0" applyNumberFormat="1" applyFont="1" applyFill="1"/>
    <xf numFmtId="164" fontId="32" fillId="2" borderId="0" xfId="0" applyNumberFormat="1" applyFont="1" applyFill="1"/>
    <xf numFmtId="0" fontId="0" fillId="2" borderId="0" xfId="0" applyFill="1"/>
    <xf numFmtId="0" fontId="41" fillId="0" borderId="0" xfId="0" applyFont="1" applyAlignment="1">
      <alignment horizontal="justify" vertical="center"/>
    </xf>
    <xf numFmtId="0" fontId="41" fillId="0" borderId="0" xfId="0" applyFont="1" applyAlignment="1">
      <alignment vertical="center"/>
    </xf>
    <xf numFmtId="0" fontId="44" fillId="0" borderId="0" xfId="0" applyFont="1" applyAlignment="1">
      <alignment horizontal="justify" vertical="center"/>
    </xf>
    <xf numFmtId="0" fontId="47" fillId="10" borderId="0" xfId="0" applyFont="1" applyFill="1" applyAlignment="1">
      <alignment horizontal="left" vertical="center"/>
    </xf>
    <xf numFmtId="0" fontId="48" fillId="0" borderId="7" xfId="0" applyFont="1" applyBorder="1" applyAlignment="1">
      <alignment horizontal="left" vertical="center" wrapText="1"/>
    </xf>
    <xf numFmtId="166" fontId="47" fillId="10" borderId="0" xfId="1" applyNumberFormat="1" applyFont="1" applyFill="1" applyAlignment="1">
      <alignment horizontal="center" vertical="center" wrapText="1"/>
    </xf>
    <xf numFmtId="1" fontId="47" fillId="10" borderId="0" xfId="0" applyNumberFormat="1" applyFont="1" applyFill="1" applyAlignment="1">
      <alignment horizontal="center" vertical="center"/>
    </xf>
    <xf numFmtId="168" fontId="46" fillId="9" borderId="0" xfId="0" applyNumberFormat="1" applyFont="1" applyFill="1" applyAlignment="1">
      <alignment horizontal="left" vertical="center"/>
    </xf>
    <xf numFmtId="168" fontId="46" fillId="9" borderId="0" xfId="0" applyNumberFormat="1" applyFont="1" applyFill="1" applyAlignment="1">
      <alignment horizontal="center" vertical="center"/>
    </xf>
    <xf numFmtId="166" fontId="0" fillId="0" borderId="0" xfId="1" applyNumberFormat="1" applyFont="1" applyAlignment="1">
      <alignment horizontal="center"/>
    </xf>
    <xf numFmtId="169" fontId="46" fillId="9" borderId="0" xfId="1" applyNumberFormat="1" applyFont="1" applyFill="1" applyAlignment="1">
      <alignment horizontal="left" vertical="center"/>
    </xf>
    <xf numFmtId="166" fontId="46" fillId="9" borderId="0" xfId="1" applyNumberFormat="1" applyFont="1" applyFill="1" applyAlignment="1">
      <alignment horizontal="left" vertical="center"/>
    </xf>
    <xf numFmtId="168" fontId="0" fillId="0" borderId="0" xfId="2" applyNumberFormat="1" applyFont="1" applyAlignment="1">
      <alignment horizontal="center"/>
    </xf>
    <xf numFmtId="166" fontId="46" fillId="9" borderId="0" xfId="1" applyNumberFormat="1" applyFont="1" applyFill="1" applyAlignment="1">
      <alignment horizontal="center" vertical="center"/>
    </xf>
    <xf numFmtId="166" fontId="47" fillId="10" borderId="0" xfId="1" applyNumberFormat="1" applyFont="1" applyFill="1" applyAlignment="1">
      <alignment horizontal="center" vertical="center"/>
    </xf>
    <xf numFmtId="0" fontId="47" fillId="10" borderId="0" xfId="0" applyFont="1" applyFill="1" applyAlignment="1">
      <alignment horizontal="center" vertical="center"/>
    </xf>
    <xf numFmtId="0" fontId="48" fillId="0" borderId="7" xfId="0" applyFont="1" applyBorder="1" applyAlignment="1">
      <alignment horizontal="center" vertical="center" wrapText="1"/>
    </xf>
    <xf numFmtId="166" fontId="24" fillId="0" borderId="8" xfId="1" applyNumberFormat="1" applyFont="1" applyBorder="1"/>
    <xf numFmtId="166" fontId="24" fillId="0" borderId="0" xfId="1" applyNumberFormat="1" applyFont="1" applyBorder="1"/>
    <xf numFmtId="166" fontId="33" fillId="0" borderId="1" xfId="1" applyNumberFormat="1" applyFont="1" applyBorder="1" applyAlignment="1">
      <alignment horizontal="right"/>
    </xf>
    <xf numFmtId="166" fontId="18" fillId="0" borderId="10" xfId="1" applyNumberFormat="1" applyFont="1" applyBorder="1"/>
    <xf numFmtId="166" fontId="18" fillId="0" borderId="0" xfId="1" applyNumberFormat="1" applyFont="1" applyBorder="1"/>
    <xf numFmtId="166" fontId="18" fillId="0" borderId="11" xfId="1" applyNumberFormat="1" applyFont="1" applyBorder="1"/>
    <xf numFmtId="166" fontId="18" fillId="0" borderId="0" xfId="0" applyNumberFormat="1" applyFont="1" applyBorder="1"/>
    <xf numFmtId="0" fontId="34" fillId="0" borderId="9" xfId="0" applyFont="1" applyBorder="1" applyAlignment="1">
      <alignment horizontal="center"/>
    </xf>
    <xf numFmtId="0" fontId="26" fillId="0" borderId="1" xfId="0" applyFont="1" applyBorder="1"/>
    <xf numFmtId="166" fontId="34" fillId="0" borderId="1" xfId="0" applyNumberFormat="1" applyFont="1" applyBorder="1" applyAlignment="1">
      <alignment horizontal="right"/>
    </xf>
    <xf numFmtId="0" fontId="38" fillId="0" borderId="0" xfId="0" applyFont="1" applyFill="1" applyAlignment="1">
      <alignment vertical="top"/>
    </xf>
    <xf numFmtId="0" fontId="1" fillId="0" borderId="0" xfId="0" applyFont="1" applyAlignment="1">
      <alignment horizontal="left" vertical="center"/>
    </xf>
    <xf numFmtId="0" fontId="51" fillId="0" borderId="0" xfId="0" applyFont="1" applyAlignment="1">
      <alignment vertical="center"/>
    </xf>
    <xf numFmtId="0" fontId="0" fillId="0" borderId="0" xfId="0" applyAlignment="1">
      <alignment vertical="center"/>
    </xf>
    <xf numFmtId="0" fontId="52" fillId="0" borderId="0" xfId="0" applyFont="1" applyAlignment="1">
      <alignment vertical="center"/>
    </xf>
    <xf numFmtId="0" fontId="0" fillId="0" borderId="0" xfId="0" applyAlignment="1">
      <alignment vertical="center" wrapText="1"/>
    </xf>
    <xf numFmtId="0" fontId="54" fillId="0" borderId="0" xfId="0" applyFont="1" applyAlignment="1">
      <alignment vertical="center" wrapText="1"/>
    </xf>
    <xf numFmtId="0" fontId="1" fillId="0" borderId="0" xfId="0" applyFont="1" applyAlignment="1">
      <alignment vertical="top"/>
    </xf>
    <xf numFmtId="0" fontId="1" fillId="0" borderId="0" xfId="0" applyFont="1" applyAlignment="1">
      <alignment vertical="center"/>
    </xf>
    <xf numFmtId="0" fontId="1" fillId="0" borderId="0" xfId="0" applyFont="1" applyAlignment="1">
      <alignment vertical="top" wrapText="1"/>
    </xf>
    <xf numFmtId="0" fontId="1" fillId="0" borderId="0" xfId="0" applyFont="1" applyAlignment="1">
      <alignment vertical="center" wrapText="1"/>
    </xf>
    <xf numFmtId="0" fontId="42" fillId="0" borderId="0" xfId="0" applyFont="1" applyAlignment="1">
      <alignment vertical="center" wrapText="1"/>
    </xf>
    <xf numFmtId="0" fontId="1" fillId="0" borderId="0" xfId="0" applyFont="1" applyAlignment="1">
      <alignment horizontal="left" vertical="center" wrapText="1"/>
    </xf>
    <xf numFmtId="0" fontId="0" fillId="0" borderId="0" xfId="0" applyAlignment="1">
      <alignment horizontal="left" vertical="top" wrapText="1"/>
    </xf>
    <xf numFmtId="167" fontId="0" fillId="0" borderId="0" xfId="0" applyNumberFormat="1"/>
    <xf numFmtId="168" fontId="47" fillId="10" borderId="0" xfId="0" applyNumberFormat="1" applyFont="1" applyFill="1" applyAlignment="1">
      <alignment horizontal="center" vertical="center"/>
    </xf>
    <xf numFmtId="169" fontId="0" fillId="0" borderId="0" xfId="0" applyNumberFormat="1"/>
    <xf numFmtId="0" fontId="56" fillId="0" borderId="0" xfId="0" applyFont="1" applyFill="1" applyBorder="1"/>
    <xf numFmtId="0" fontId="56" fillId="0" borderId="0" xfId="0" applyFont="1" applyFill="1" applyBorder="1" applyAlignment="1">
      <alignment horizontal="left"/>
    </xf>
    <xf numFmtId="164" fontId="56" fillId="0" borderId="0" xfId="0" applyNumberFormat="1" applyFont="1" applyFill="1" applyBorder="1"/>
    <xf numFmtId="168" fontId="0" fillId="0" borderId="0" xfId="0" applyNumberFormat="1"/>
    <xf numFmtId="166" fontId="3" fillId="0" borderId="0" xfId="0" applyNumberFormat="1" applyFont="1"/>
    <xf numFmtId="0" fontId="11" fillId="0" borderId="0" xfId="0" applyFont="1" applyFill="1" applyBorder="1" applyAlignment="1">
      <alignment horizontal="left"/>
    </xf>
    <xf numFmtId="164" fontId="11" fillId="0" borderId="0" xfId="0" applyNumberFormat="1" applyFont="1" applyFill="1" applyBorder="1"/>
    <xf numFmtId="9" fontId="11" fillId="0" borderId="0" xfId="2" applyFont="1" applyFill="1" applyBorder="1"/>
    <xf numFmtId="167" fontId="0" fillId="0" borderId="0" xfId="2" applyNumberFormat="1" applyFont="1"/>
    <xf numFmtId="0" fontId="57" fillId="0" borderId="0" xfId="0" applyFont="1" applyFill="1" applyBorder="1" applyAlignment="1">
      <alignment horizontal="left"/>
    </xf>
    <xf numFmtId="164" fontId="57" fillId="0" borderId="0" xfId="0" applyNumberFormat="1" applyFont="1" applyFill="1" applyBorder="1"/>
    <xf numFmtId="9" fontId="57" fillId="0" borderId="0" xfId="2" applyFont="1" applyFill="1" applyBorder="1"/>
    <xf numFmtId="166" fontId="57" fillId="0" borderId="0" xfId="0" applyNumberFormat="1" applyFont="1" applyFill="1" applyBorder="1"/>
    <xf numFmtId="0" fontId="0" fillId="0" borderId="0" xfId="0" applyFont="1"/>
    <xf numFmtId="166" fontId="12" fillId="0" borderId="0" xfId="1" applyNumberFormat="1" applyFont="1" applyFill="1" applyBorder="1" applyAlignment="1">
      <alignment horizontal="left"/>
    </xf>
    <xf numFmtId="166" fontId="58" fillId="0" borderId="0" xfId="1" applyNumberFormat="1" applyFont="1"/>
    <xf numFmtId="166" fontId="58" fillId="0" borderId="0" xfId="0" applyNumberFormat="1" applyFont="1"/>
    <xf numFmtId="9" fontId="58" fillId="0" borderId="0" xfId="2" applyFont="1"/>
    <xf numFmtId="9" fontId="58" fillId="0" borderId="0" xfId="2" applyNumberFormat="1" applyFont="1"/>
    <xf numFmtId="9" fontId="26" fillId="4" borderId="1" xfId="2" applyFont="1" applyFill="1" applyBorder="1"/>
    <xf numFmtId="9" fontId="3" fillId="0" borderId="0" xfId="2" applyNumberFormat="1" applyFont="1"/>
    <xf numFmtId="9" fontId="0" fillId="0" borderId="0" xfId="2" applyNumberFormat="1" applyFont="1"/>
    <xf numFmtId="0" fontId="13" fillId="0" borderId="0" xfId="0" applyFont="1" applyAlignment="1">
      <alignment horizontal="left" vertical="top" wrapText="1"/>
    </xf>
    <xf numFmtId="0" fontId="50" fillId="7" borderId="0" xfId="0" applyFont="1" applyFill="1" applyAlignment="1">
      <alignment horizontal="left" vertical="top" wrapText="1"/>
    </xf>
    <xf numFmtId="0" fontId="45" fillId="0" borderId="0" xfId="4" applyAlignment="1">
      <alignment horizontal="left" vertical="center"/>
    </xf>
    <xf numFmtId="0" fontId="41" fillId="0" borderId="0" xfId="0" applyFont="1" applyAlignment="1">
      <alignment horizontal="left" vertical="center"/>
    </xf>
    <xf numFmtId="0" fontId="1" fillId="0" borderId="0" xfId="0" applyFont="1" applyAlignment="1">
      <alignment horizontal="left" vertical="center"/>
    </xf>
    <xf numFmtId="0" fontId="38" fillId="2" borderId="0" xfId="0" applyFont="1" applyFill="1" applyAlignment="1">
      <alignment horizontal="left" vertical="top" wrapText="1"/>
    </xf>
    <xf numFmtId="0" fontId="40" fillId="2" borderId="0" xfId="0" applyFont="1" applyFill="1" applyAlignment="1">
      <alignment horizontal="left" vertical="top" wrapText="1"/>
    </xf>
    <xf numFmtId="0" fontId="38" fillId="0" borderId="0" xfId="0" applyFont="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42" fillId="0" borderId="0" xfId="0" applyFont="1" applyAlignment="1">
      <alignment vertical="center"/>
    </xf>
    <xf numFmtId="164" fontId="26" fillId="3" borderId="0" xfId="1" applyNumberFormat="1" applyFont="1" applyFill="1" applyAlignment="1">
      <alignment horizontal="right" wrapText="1"/>
    </xf>
    <xf numFmtId="164" fontId="26" fillId="3" borderId="0" xfId="0" applyNumberFormat="1" applyFont="1" applyFill="1" applyAlignment="1">
      <alignment vertical="top"/>
    </xf>
    <xf numFmtId="164" fontId="28" fillId="3" borderId="0" xfId="0" applyNumberFormat="1" applyFont="1" applyFill="1" applyAlignment="1">
      <alignment vertical="top"/>
    </xf>
    <xf numFmtId="164" fontId="32" fillId="3" borderId="0" xfId="0" applyNumberFormat="1" applyFont="1" applyFill="1" applyAlignment="1">
      <alignment vertical="top"/>
    </xf>
    <xf numFmtId="0" fontId="32" fillId="3" borderId="0" xfId="0" applyFont="1" applyFill="1" applyAlignment="1">
      <alignment vertical="top" wrapText="1"/>
    </xf>
    <xf numFmtId="166" fontId="26" fillId="0" borderId="0" xfId="1" applyNumberFormat="1" applyFont="1" applyFill="1" applyBorder="1"/>
    <xf numFmtId="165" fontId="25" fillId="0" borderId="3" xfId="0" applyNumberFormat="1" applyFont="1" applyBorder="1" applyAlignment="1">
      <alignment horizontal="center" vertical="top" wrapText="1"/>
    </xf>
    <xf numFmtId="0" fontId="6" fillId="5" borderId="5" xfId="0" applyFont="1" applyFill="1" applyBorder="1" applyAlignment="1">
      <alignment horizontal="left" vertical="center" wrapText="1"/>
    </xf>
    <xf numFmtId="0" fontId="6" fillId="5" borderId="6" xfId="0" applyFont="1" applyFill="1" applyBorder="1" applyAlignment="1">
      <alignment horizontal="left" vertical="center" wrapText="1"/>
    </xf>
  </cellXfs>
  <cellStyles count="5">
    <cellStyle name="Lien hypertexte" xfId="4" builtinId="8"/>
    <cellStyle name="Milliers" xfId="1" builtinId="3"/>
    <cellStyle name="Normal" xfId="0" builtinId="0"/>
    <cellStyle name="Normal 2" xfId="3"/>
    <cellStyle name="Pourcentage" xfId="2" builtinId="5"/>
  </cellStyles>
  <dxfs count="55">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5" defaultTableStyle="TableStyleMedium2" defaultPivotStyle="PivotStyleMedium9">
    <tableStyle name="PivotStyleLight16 2" table="0" count="11">
      <tableStyleElement type="headerRow" dxfId="54"/>
      <tableStyleElement type="totalRow" dxfId="53"/>
      <tableStyleElement type="firstRowStripe" dxfId="52"/>
      <tableStyleElement type="firstColumnStripe" dxfId="51"/>
      <tableStyleElement type="firstSubtotalColumn" dxfId="50"/>
      <tableStyleElement type="firstSubtotalRow" dxfId="49"/>
      <tableStyleElement type="secondSubtotalRow" dxfId="48"/>
      <tableStyleElement type="firstRowSubheading" dxfId="47"/>
      <tableStyleElement type="secondRowSubheading" dxfId="46"/>
      <tableStyleElement type="pageFieldLabels" dxfId="45"/>
      <tableStyleElement type="pageFieldValues" dxfId="44"/>
    </tableStyle>
    <tableStyle name="PivotStyleLight16 3" table="0" count="11">
      <tableStyleElement type="headerRow" dxfId="43"/>
      <tableStyleElement type="totalRow" dxfId="42"/>
      <tableStyleElement type="firstRowStripe" dxfId="41"/>
      <tableStyleElement type="firstColumnStripe" dxfId="40"/>
      <tableStyleElement type="firstSubtotalColumn" dxfId="39"/>
      <tableStyleElement type="firstSubtotalRow" dxfId="38"/>
      <tableStyleElement type="secondSubtotalRow" dxfId="37"/>
      <tableStyleElement type="firstRowSubheading" dxfId="36"/>
      <tableStyleElement type="secondRowSubheading" dxfId="35"/>
      <tableStyleElement type="pageFieldLabels" dxfId="34"/>
      <tableStyleElement type="pageFieldValues" dxfId="33"/>
    </tableStyle>
    <tableStyle name="PivotStyleLight16 4" table="0" count="11">
      <tableStyleElement type="headerRow" dxfId="32"/>
      <tableStyleElement type="totalRow" dxfId="31"/>
      <tableStyleElement type="firstRowStripe" dxfId="30"/>
      <tableStyleElement type="firstColumnStripe" dxfId="29"/>
      <tableStyleElement type="firstSubtotalColumn" dxfId="28"/>
      <tableStyleElement type="firstSubtotalRow" dxfId="27"/>
      <tableStyleElement type="secondSubtotalRow" dxfId="26"/>
      <tableStyleElement type="firstRowSubheading" dxfId="25"/>
      <tableStyleElement type="secondRowSubheading" dxfId="24"/>
      <tableStyleElement type="pageFieldLabels" dxfId="23"/>
      <tableStyleElement type="pageFieldValues" dxfId="22"/>
    </tableStyle>
    <tableStyle name="PivotStyleLight16 5" table="0" count="11">
      <tableStyleElement type="headerRow" dxfId="21"/>
      <tableStyleElement type="totalRow" dxfId="20"/>
      <tableStyleElement type="firstRowStripe" dxfId="19"/>
      <tableStyleElement type="firstColumnStripe" dxfId="18"/>
      <tableStyleElement type="firstSubtotalColumn" dxfId="17"/>
      <tableStyleElement type="firstSubtotalRow" dxfId="16"/>
      <tableStyleElement type="secondSubtotalRow" dxfId="15"/>
      <tableStyleElement type="firstRowSubheading" dxfId="14"/>
      <tableStyleElement type="secondRowSubheading" dxfId="13"/>
      <tableStyleElement type="pageFieldLabels" dxfId="12"/>
      <tableStyleElement type="pageFieldValues" dxfId="11"/>
    </tableStyle>
    <tableStyle name="PivotStyleLight16 6"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FFFF"/>
      <color rgb="FFEAE504"/>
      <color rgb="FF00CC66"/>
      <color rgb="FF008080"/>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www.insee.fr/fr/methodes/default.asp?page=nomenclatures/naf2008/naf2008.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G9" sqref="G9"/>
    </sheetView>
  </sheetViews>
  <sheetFormatPr baseColWidth="10" defaultRowHeight="15" x14ac:dyDescent="0.25"/>
  <sheetData>
    <row r="1" spans="1:14" ht="34.15" customHeight="1" x14ac:dyDescent="0.25">
      <c r="A1" s="239" t="s">
        <v>216</v>
      </c>
      <c r="B1" s="239"/>
      <c r="C1" s="239"/>
      <c r="D1" s="239"/>
      <c r="E1" s="239"/>
      <c r="F1" s="239"/>
      <c r="G1" s="239"/>
      <c r="H1" s="239"/>
      <c r="I1" s="239"/>
      <c r="J1" s="239"/>
      <c r="K1" s="239"/>
      <c r="L1" s="239"/>
      <c r="M1" s="239"/>
      <c r="N1" s="239"/>
    </row>
    <row r="2" spans="1:14" ht="159" customHeight="1" x14ac:dyDescent="0.25">
      <c r="A2" s="240" t="s">
        <v>197</v>
      </c>
      <c r="B2" s="240"/>
      <c r="C2" s="240"/>
      <c r="D2" s="240"/>
      <c r="E2" s="240"/>
      <c r="F2" s="240"/>
      <c r="G2" s="240"/>
      <c r="H2" s="240"/>
      <c r="I2" s="240"/>
      <c r="J2" s="240"/>
      <c r="K2" s="240"/>
      <c r="L2" s="240"/>
      <c r="M2" s="240"/>
      <c r="N2" s="240"/>
    </row>
    <row r="20" ht="27.75" customHeight="1" x14ac:dyDescent="0.3"/>
    <row r="28" ht="51.75" customHeight="1" x14ac:dyDescent="0.3"/>
    <row r="38" spans="1:1" x14ac:dyDescent="0.25">
      <c r="A38" s="175"/>
    </row>
  </sheetData>
  <mergeCells count="2">
    <mergeCell ref="A1:N1"/>
    <mergeCell ref="A2:N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J28" sqref="J28"/>
    </sheetView>
  </sheetViews>
  <sheetFormatPr baseColWidth="10" defaultRowHeight="15" x14ac:dyDescent="0.25"/>
  <sheetData>
    <row r="1" spans="1:6" x14ac:dyDescent="0.25">
      <c r="A1" s="71" t="s">
        <v>195</v>
      </c>
    </row>
    <row r="2" spans="1:6" ht="15.75" thickBot="1" x14ac:dyDescent="0.3">
      <c r="A2" s="16"/>
    </row>
    <row r="3" spans="1:6" ht="18.75" customHeight="1" x14ac:dyDescent="0.25">
      <c r="A3" s="263" t="s">
        <v>85</v>
      </c>
      <c r="B3" s="253" t="s">
        <v>86</v>
      </c>
      <c r="C3" s="17" t="s">
        <v>87</v>
      </c>
      <c r="D3" s="17" t="s">
        <v>87</v>
      </c>
      <c r="E3" s="17" t="s">
        <v>88</v>
      </c>
    </row>
    <row r="4" spans="1:6" ht="24" customHeight="1" thickBot="1" x14ac:dyDescent="0.3">
      <c r="A4" s="264"/>
      <c r="B4" s="254"/>
      <c r="C4" s="18">
        <v>2007</v>
      </c>
      <c r="D4" s="18">
        <v>2014</v>
      </c>
      <c r="E4" s="18" t="s">
        <v>244</v>
      </c>
    </row>
    <row r="5" spans="1:6" ht="25.5" x14ac:dyDescent="0.25">
      <c r="A5" s="24" t="s">
        <v>12</v>
      </c>
      <c r="B5" s="25" t="s">
        <v>89</v>
      </c>
      <c r="C5" s="26">
        <v>943</v>
      </c>
      <c r="D5" s="27">
        <v>2946</v>
      </c>
      <c r="E5" s="28">
        <v>2.12</v>
      </c>
      <c r="F5" s="2"/>
    </row>
    <row r="6" spans="1:6" ht="28.15" customHeight="1" x14ac:dyDescent="0.25">
      <c r="A6" s="20"/>
      <c r="B6" s="29" t="s">
        <v>90</v>
      </c>
      <c r="C6" s="30">
        <v>1194</v>
      </c>
      <c r="D6" s="31">
        <v>4103</v>
      </c>
      <c r="E6" s="32">
        <v>2.44</v>
      </c>
      <c r="F6" s="2"/>
    </row>
    <row r="7" spans="1:6" ht="30.6" customHeight="1" x14ac:dyDescent="0.25">
      <c r="A7" s="33"/>
      <c r="B7" s="34" t="s">
        <v>91</v>
      </c>
      <c r="C7" s="35" t="s">
        <v>92</v>
      </c>
      <c r="D7" s="36">
        <v>472</v>
      </c>
      <c r="E7" s="36" t="s">
        <v>92</v>
      </c>
      <c r="F7" s="2"/>
    </row>
    <row r="8" spans="1:6" ht="25.5" x14ac:dyDescent="0.25">
      <c r="A8" s="37" t="s">
        <v>93</v>
      </c>
      <c r="B8" s="29" t="s">
        <v>89</v>
      </c>
      <c r="C8" s="38">
        <v>346</v>
      </c>
      <c r="D8" s="39">
        <v>792</v>
      </c>
      <c r="E8" s="32">
        <v>1.29</v>
      </c>
      <c r="F8" s="2"/>
    </row>
    <row r="9" spans="1:6" ht="25.5" x14ac:dyDescent="0.25">
      <c r="A9" s="19"/>
      <c r="B9" s="25" t="s">
        <v>90</v>
      </c>
      <c r="C9" s="26">
        <v>448</v>
      </c>
      <c r="D9" s="27">
        <v>1141</v>
      </c>
      <c r="E9" s="28">
        <v>1.55</v>
      </c>
      <c r="F9" s="2"/>
    </row>
    <row r="10" spans="1:6" ht="25.5" x14ac:dyDescent="0.25">
      <c r="A10" s="37" t="s">
        <v>94</v>
      </c>
      <c r="B10" s="29" t="s">
        <v>89</v>
      </c>
      <c r="C10" s="38">
        <v>23</v>
      </c>
      <c r="D10" s="39">
        <v>62</v>
      </c>
      <c r="E10" s="32">
        <v>1.7</v>
      </c>
      <c r="F10" s="2"/>
    </row>
    <row r="11" spans="1:6" ht="25.5" x14ac:dyDescent="0.25">
      <c r="A11" s="19"/>
      <c r="B11" s="25" t="s">
        <v>90</v>
      </c>
      <c r="C11" s="26">
        <v>33</v>
      </c>
      <c r="D11" s="40">
        <v>71</v>
      </c>
      <c r="E11" s="28">
        <v>1.1499999999999999</v>
      </c>
      <c r="F11" s="2"/>
    </row>
    <row r="12" spans="1:6" ht="27.6" x14ac:dyDescent="0.3">
      <c r="A12" s="41" t="s">
        <v>95</v>
      </c>
      <c r="B12" s="42" t="s">
        <v>89</v>
      </c>
      <c r="C12" s="43">
        <v>1379</v>
      </c>
      <c r="D12" s="43">
        <v>3800</v>
      </c>
      <c r="E12" s="44">
        <v>1.76</v>
      </c>
      <c r="F12" s="2"/>
    </row>
    <row r="13" spans="1:6" ht="25.5" x14ac:dyDescent="0.25">
      <c r="A13" s="24"/>
      <c r="B13" s="45" t="s">
        <v>90</v>
      </c>
      <c r="C13" s="46">
        <v>1766</v>
      </c>
      <c r="D13" s="27">
        <v>5315</v>
      </c>
      <c r="E13" s="28">
        <v>2.0099999999999998</v>
      </c>
      <c r="F13" s="2"/>
    </row>
    <row r="14" spans="1:6" ht="26.25" thickBot="1" x14ac:dyDescent="0.3">
      <c r="A14" s="47"/>
      <c r="B14" s="48" t="s">
        <v>91</v>
      </c>
      <c r="C14" s="49" t="s">
        <v>92</v>
      </c>
      <c r="D14" s="50">
        <v>472</v>
      </c>
      <c r="E14" s="49" t="s">
        <v>92</v>
      </c>
      <c r="F14" s="2"/>
    </row>
    <row r="15" spans="1:6" x14ac:dyDescent="0.25">
      <c r="A15" s="149" t="s">
        <v>123</v>
      </c>
      <c r="B15" s="149"/>
      <c r="C15" s="149"/>
      <c r="D15" s="149"/>
    </row>
    <row r="16" spans="1:6" x14ac:dyDescent="0.25">
      <c r="A16" s="149" t="s">
        <v>210</v>
      </c>
    </row>
    <row r="17" spans="1:1" x14ac:dyDescent="0.25">
      <c r="A17" s="149" t="s">
        <v>211</v>
      </c>
    </row>
    <row r="18" spans="1:1" x14ac:dyDescent="0.25">
      <c r="A18" s="200" t="s">
        <v>196</v>
      </c>
    </row>
  </sheetData>
  <mergeCells count="2">
    <mergeCell ref="A3:A4"/>
    <mergeCell ref="B3:B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D25" sqref="D25"/>
    </sheetView>
  </sheetViews>
  <sheetFormatPr baseColWidth="10" defaultRowHeight="15" x14ac:dyDescent="0.25"/>
  <cols>
    <col min="1" max="1" width="30.5703125" customWidth="1"/>
    <col min="4" max="4" width="11.5703125" customWidth="1"/>
  </cols>
  <sheetData>
    <row r="1" spans="1:4" x14ac:dyDescent="0.25">
      <c r="A1" s="73" t="s">
        <v>173</v>
      </c>
    </row>
    <row r="3" spans="1:4" ht="25.5" x14ac:dyDescent="0.25">
      <c r="A3" s="139" t="s">
        <v>70</v>
      </c>
      <c r="B3" s="139" t="s">
        <v>71</v>
      </c>
      <c r="C3" s="139" t="s">
        <v>72</v>
      </c>
      <c r="D3" s="139" t="s">
        <v>73</v>
      </c>
    </row>
    <row r="4" spans="1:4" ht="26.25" x14ac:dyDescent="0.25">
      <c r="A4" s="140" t="s">
        <v>74</v>
      </c>
      <c r="B4" s="141">
        <v>0.13270985652428322</v>
      </c>
      <c r="C4" s="141">
        <v>0.13047149011857709</v>
      </c>
      <c r="D4" s="141">
        <v>0.11450598407361461</v>
      </c>
    </row>
    <row r="5" spans="1:4" ht="26.25" x14ac:dyDescent="0.25">
      <c r="A5" s="142" t="s">
        <v>75</v>
      </c>
      <c r="B5" s="143">
        <v>8.0287447423602165E-2</v>
      </c>
      <c r="C5" s="143">
        <v>6.931140909090909E-2</v>
      </c>
      <c r="D5" s="143">
        <v>5.8118406910272299E-2</v>
      </c>
    </row>
    <row r="6" spans="1:4" x14ac:dyDescent="0.25">
      <c r="A6" s="142" t="s">
        <v>76</v>
      </c>
      <c r="B6" s="143">
        <v>4.9603936065507614E-2</v>
      </c>
      <c r="C6" s="143">
        <v>5.8014088932806331E-2</v>
      </c>
      <c r="D6" s="143">
        <v>5.3381503468735034E-2</v>
      </c>
    </row>
    <row r="7" spans="1:4" x14ac:dyDescent="0.25">
      <c r="A7" s="142" t="s">
        <v>77</v>
      </c>
      <c r="B7" s="143">
        <v>2.8184730351734555E-3</v>
      </c>
      <c r="C7" s="143">
        <v>3.14599209486166E-3</v>
      </c>
      <c r="D7" s="143">
        <v>3.0060736946072759E-3</v>
      </c>
    </row>
    <row r="8" spans="1:4" ht="14.45" x14ac:dyDescent="0.3">
      <c r="A8" s="144" t="s">
        <v>78</v>
      </c>
      <c r="B8" s="141">
        <v>0.67674748505244386</v>
      </c>
      <c r="C8" s="141">
        <v>0.71744672134387344</v>
      </c>
      <c r="D8" s="141">
        <v>0.73191392666265442</v>
      </c>
    </row>
    <row r="9" spans="1:4" ht="14.45" x14ac:dyDescent="0.3">
      <c r="A9" s="145" t="s">
        <v>79</v>
      </c>
      <c r="B9" s="143">
        <v>0.55921059417914631</v>
      </c>
      <c r="C9" s="143">
        <v>0.60193929051383399</v>
      </c>
      <c r="D9" s="143">
        <v>0.63994001435415537</v>
      </c>
    </row>
    <row r="10" spans="1:4" ht="14.45" x14ac:dyDescent="0.3">
      <c r="A10" s="145" t="s">
        <v>80</v>
      </c>
      <c r="B10" s="143">
        <v>0.11753689087329768</v>
      </c>
      <c r="C10" s="143">
        <v>0.11550743083003952</v>
      </c>
      <c r="D10" s="143">
        <v>9.1973912308498995E-2</v>
      </c>
    </row>
    <row r="11" spans="1:4" ht="14.45" x14ac:dyDescent="0.3">
      <c r="A11" s="146" t="s">
        <v>81</v>
      </c>
      <c r="B11" s="141">
        <v>4.3489970252116837E-2</v>
      </c>
      <c r="C11" s="141">
        <v>3.9839802371541506E-2</v>
      </c>
      <c r="D11" s="141">
        <v>3.9296553103818313E-2</v>
      </c>
    </row>
    <row r="12" spans="1:4" ht="14.45" x14ac:dyDescent="0.3">
      <c r="A12" s="144" t="s">
        <v>96</v>
      </c>
      <c r="B12" s="141">
        <v>0.13748827614088133</v>
      </c>
      <c r="C12" s="141">
        <v>0.10254683596837945</v>
      </c>
      <c r="D12" s="141">
        <v>0.10310461550631991</v>
      </c>
    </row>
    <row r="13" spans="1:4" ht="14.45" x14ac:dyDescent="0.3">
      <c r="A13" s="145" t="s">
        <v>82</v>
      </c>
      <c r="B13" s="143">
        <v>2.1577179408217899E-2</v>
      </c>
      <c r="C13" s="143">
        <v>2.3981181818181818E-2</v>
      </c>
      <c r="D13" s="138">
        <v>2.21572579778311E-2</v>
      </c>
    </row>
    <row r="14" spans="1:4" ht="14.45" x14ac:dyDescent="0.3">
      <c r="A14" s="145" t="s">
        <v>83</v>
      </c>
      <c r="B14" s="143">
        <v>4.512684832239347E-2</v>
      </c>
      <c r="C14" s="143">
        <v>0</v>
      </c>
      <c r="D14" s="138">
        <v>0</v>
      </c>
    </row>
    <row r="15" spans="1:4" ht="14.45" x14ac:dyDescent="0.3">
      <c r="A15" s="145" t="s">
        <v>84</v>
      </c>
      <c r="B15" s="143">
        <v>7.0784248410269951E-2</v>
      </c>
      <c r="C15" s="143">
        <v>7.8565654150197631E-2</v>
      </c>
      <c r="D15" s="138">
        <v>8.0947357528488806E-2</v>
      </c>
    </row>
    <row r="16" spans="1:4" ht="14.45" x14ac:dyDescent="0.3">
      <c r="A16" s="146" t="s">
        <v>51</v>
      </c>
      <c r="B16" s="141">
        <v>9.5644120302746348E-3</v>
      </c>
      <c r="C16" s="141">
        <v>9.881422924901186E-3</v>
      </c>
      <c r="D16" s="141">
        <v>1.1178920653592814E-2</v>
      </c>
    </row>
    <row r="17" spans="1:4" ht="14.45" x14ac:dyDescent="0.3">
      <c r="A17" s="147" t="s">
        <v>63</v>
      </c>
      <c r="B17" s="148">
        <v>1</v>
      </c>
      <c r="C17" s="148">
        <v>1</v>
      </c>
      <c r="D17" s="148">
        <v>1</v>
      </c>
    </row>
    <row r="18" spans="1:4" x14ac:dyDescent="0.25">
      <c r="A18" s="149" t="s">
        <v>121</v>
      </c>
    </row>
    <row r="19" spans="1:4" x14ac:dyDescent="0.25">
      <c r="A19" s="149" t="s">
        <v>212</v>
      </c>
    </row>
    <row r="20" spans="1:4" x14ac:dyDescent="0.25">
      <c r="A20" s="149" t="s">
        <v>213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abSelected="1" topLeftCell="A43" workbookViewId="0">
      <selection activeCell="K5" sqref="K5"/>
    </sheetView>
  </sheetViews>
  <sheetFormatPr baseColWidth="10" defaultRowHeight="15" x14ac:dyDescent="0.25"/>
  <cols>
    <col min="1" max="1" width="31.7109375" customWidth="1"/>
    <col min="3" max="3" width="15.42578125" customWidth="1"/>
    <col min="4" max="4" width="13.28515625" customWidth="1"/>
    <col min="6" max="6" width="13.5703125" customWidth="1"/>
  </cols>
  <sheetData>
    <row r="1" spans="1:5" x14ac:dyDescent="0.25">
      <c r="A1" s="73" t="s">
        <v>141</v>
      </c>
    </row>
    <row r="2" spans="1:5" ht="14.45" x14ac:dyDescent="0.3">
      <c r="A2" s="51"/>
    </row>
    <row r="3" spans="1:5" ht="45.75" thickBot="1" x14ac:dyDescent="0.3">
      <c r="A3" s="177" t="s">
        <v>172</v>
      </c>
      <c r="B3" s="177" t="s">
        <v>1</v>
      </c>
      <c r="C3" s="177" t="s">
        <v>100</v>
      </c>
      <c r="D3" s="177" t="s">
        <v>101</v>
      </c>
      <c r="E3" s="177" t="s">
        <v>102</v>
      </c>
    </row>
    <row r="4" spans="1:5" x14ac:dyDescent="0.25">
      <c r="A4" s="66" t="s">
        <v>103</v>
      </c>
      <c r="B4" s="182">
        <v>5389</v>
      </c>
      <c r="C4" s="185">
        <v>34.524953552437701</v>
      </c>
      <c r="D4" s="185">
        <v>59.038032101914531</v>
      </c>
      <c r="E4" s="185">
        <v>65.860588327221933</v>
      </c>
    </row>
    <row r="5" spans="1:5" x14ac:dyDescent="0.25">
      <c r="A5" s="180" t="s">
        <v>104</v>
      </c>
      <c r="B5" s="186">
        <v>2471</v>
      </c>
      <c r="C5" s="181">
        <v>15.830610545198285</v>
      </c>
      <c r="D5" s="181">
        <v>11.5562939658136</v>
      </c>
      <c r="E5" s="181">
        <v>9.7242229459654315</v>
      </c>
    </row>
    <row r="6" spans="1:5" ht="14.45" x14ac:dyDescent="0.3">
      <c r="A6" s="66" t="s">
        <v>217</v>
      </c>
      <c r="B6" s="182">
        <v>1283</v>
      </c>
      <c r="C6" s="185">
        <v>8.2196168876929967</v>
      </c>
      <c r="D6" s="185">
        <v>7.0638389948928797</v>
      </c>
      <c r="E6" s="185">
        <v>5.4183380684256601</v>
      </c>
    </row>
    <row r="7" spans="1:5" x14ac:dyDescent="0.25">
      <c r="A7" s="180" t="s">
        <v>105</v>
      </c>
      <c r="B7" s="186">
        <v>1084</v>
      </c>
      <c r="C7" s="181">
        <v>6.9447113844576842</v>
      </c>
      <c r="D7" s="181">
        <v>5.3867841058774051</v>
      </c>
      <c r="E7" s="181">
        <v>5.0781623108661069</v>
      </c>
    </row>
    <row r="8" spans="1:5" ht="14.45" x14ac:dyDescent="0.3">
      <c r="A8" s="66" t="s">
        <v>106</v>
      </c>
      <c r="B8" s="182">
        <v>679</v>
      </c>
      <c r="C8" s="185">
        <v>4.3500544557627006</v>
      </c>
      <c r="D8" s="185">
        <v>1.9591132537261666</v>
      </c>
      <c r="E8" s="185">
        <v>2.6051549035086432</v>
      </c>
    </row>
    <row r="9" spans="1:5" ht="14.45" x14ac:dyDescent="0.3">
      <c r="A9" s="180" t="s">
        <v>218</v>
      </c>
      <c r="B9" s="186">
        <v>863</v>
      </c>
      <c r="C9" s="181">
        <v>5.5288615542315327</v>
      </c>
      <c r="D9" s="181">
        <v>3.1686786743384037</v>
      </c>
      <c r="E9" s="181">
        <v>2.5108043961844575</v>
      </c>
    </row>
    <row r="10" spans="1:5" ht="14.45" x14ac:dyDescent="0.3">
      <c r="A10" s="66" t="s">
        <v>219</v>
      </c>
      <c r="B10" s="182">
        <v>737</v>
      </c>
      <c r="C10" s="185">
        <v>4.7216349541930933</v>
      </c>
      <c r="D10" s="185">
        <v>2.3011610044478088</v>
      </c>
      <c r="E10" s="185">
        <v>2.117866742933487</v>
      </c>
    </row>
    <row r="11" spans="1:5" ht="14.45" x14ac:dyDescent="0.3">
      <c r="A11" s="180" t="s">
        <v>220</v>
      </c>
      <c r="B11" s="186">
        <v>948</v>
      </c>
      <c r="C11" s="181">
        <v>6.073419181241591</v>
      </c>
      <c r="D11" s="181">
        <v>2.7938895449116248</v>
      </c>
      <c r="E11" s="181">
        <v>2.1016688550202467</v>
      </c>
    </row>
    <row r="12" spans="1:5" ht="14.45" x14ac:dyDescent="0.3">
      <c r="A12" s="66" t="s">
        <v>107</v>
      </c>
      <c r="B12" s="182">
        <v>828</v>
      </c>
      <c r="C12" s="185">
        <v>5.3046319431097446</v>
      </c>
      <c r="D12" s="185">
        <v>2.2598289159832392</v>
      </c>
      <c r="E12" s="185">
        <v>1.7310847757577772</v>
      </c>
    </row>
    <row r="13" spans="1:5" x14ac:dyDescent="0.25">
      <c r="A13" s="180" t="s">
        <v>108</v>
      </c>
      <c r="B13" s="186">
        <v>558</v>
      </c>
      <c r="C13" s="181">
        <v>3.5748606573130886</v>
      </c>
      <c r="D13" s="181">
        <v>1.4373098803424502</v>
      </c>
      <c r="E13" s="181">
        <v>1.1493293607659534</v>
      </c>
    </row>
    <row r="14" spans="1:5" ht="14.45" x14ac:dyDescent="0.3">
      <c r="A14" s="66" t="s">
        <v>109</v>
      </c>
      <c r="B14" s="182">
        <v>357</v>
      </c>
      <c r="C14" s="185">
        <v>2.2871420334422448</v>
      </c>
      <c r="D14" s="185">
        <v>1.4140954229603804</v>
      </c>
      <c r="E14" s="185">
        <v>0.86524841141530673</v>
      </c>
    </row>
    <row r="15" spans="1:5" ht="14.45" x14ac:dyDescent="0.3">
      <c r="A15" s="180" t="s">
        <v>110</v>
      </c>
      <c r="B15" s="186">
        <v>313</v>
      </c>
      <c r="C15" s="181">
        <v>2.0052533794605676</v>
      </c>
      <c r="D15" s="181">
        <v>1.4949485117269641</v>
      </c>
      <c r="E15" s="181">
        <v>0.6994891850957059</v>
      </c>
    </row>
    <row r="16" spans="1:5" x14ac:dyDescent="0.25">
      <c r="A16" s="66" t="s">
        <v>111</v>
      </c>
      <c r="B16" s="182">
        <v>57</v>
      </c>
      <c r="C16" s="185">
        <v>0.36517393811262733</v>
      </c>
      <c r="D16" s="185">
        <v>5.8613768362056472E-2</v>
      </c>
      <c r="E16" s="185">
        <v>6.5144651047016874E-2</v>
      </c>
    </row>
    <row r="17" spans="1:5" ht="14.45" x14ac:dyDescent="0.3">
      <c r="A17" s="180" t="s">
        <v>112</v>
      </c>
      <c r="B17" s="186">
        <v>21</v>
      </c>
      <c r="C17" s="181">
        <v>0.13453776667307324</v>
      </c>
      <c r="D17" s="181">
        <v>4.8097345708605924E-2</v>
      </c>
      <c r="E17" s="181">
        <v>5.2010977834891274E-2</v>
      </c>
    </row>
    <row r="18" spans="1:5" ht="14.45" x14ac:dyDescent="0.3">
      <c r="A18" s="66" t="s">
        <v>113</v>
      </c>
      <c r="B18" s="182">
        <v>6</v>
      </c>
      <c r="C18" s="185">
        <v>3.8439361906592348E-2</v>
      </c>
      <c r="D18" s="185">
        <v>6.8418800188036538E-3</v>
      </c>
      <c r="E18" s="185">
        <v>7.3985833945093143E-3</v>
      </c>
    </row>
    <row r="19" spans="1:5" ht="14.45" x14ac:dyDescent="0.3">
      <c r="A19" s="180" t="s">
        <v>114</v>
      </c>
      <c r="B19" s="186">
        <v>7</v>
      </c>
      <c r="C19" s="181">
        <v>4.4845922224357744E-2</v>
      </c>
      <c r="D19" s="181">
        <v>6.7227733771833007E-3</v>
      </c>
      <c r="E19" s="181">
        <v>7.2697938716785792E-3</v>
      </c>
    </row>
    <row r="20" spans="1:5" ht="14.45" x14ac:dyDescent="0.3">
      <c r="A20" s="66" t="s">
        <v>115</v>
      </c>
      <c r="B20" s="182">
        <v>8</v>
      </c>
      <c r="C20" s="185">
        <v>5.1252482542123133E-2</v>
      </c>
      <c r="D20" s="185">
        <v>5.7498555978748485E-3</v>
      </c>
      <c r="E20" s="185">
        <v>6.2177106911956662E-3</v>
      </c>
    </row>
    <row r="21" spans="1:5" x14ac:dyDescent="0.25">
      <c r="A21" s="176" t="s">
        <v>13</v>
      </c>
      <c r="B21" s="178">
        <v>15609</v>
      </c>
      <c r="C21" s="188">
        <v>100</v>
      </c>
      <c r="D21" s="188">
        <v>100</v>
      </c>
      <c r="E21" s="188">
        <v>100</v>
      </c>
    </row>
    <row r="22" spans="1:5" x14ac:dyDescent="0.25">
      <c r="A22" s="155" t="s">
        <v>123</v>
      </c>
      <c r="B22" s="67"/>
      <c r="C22" s="68"/>
      <c r="D22" s="68"/>
      <c r="E22" s="68"/>
    </row>
    <row r="23" spans="1:5" x14ac:dyDescent="0.25">
      <c r="A23" s="151" t="s">
        <v>130</v>
      </c>
      <c r="B23" s="67"/>
      <c r="C23" s="68"/>
      <c r="D23" s="68"/>
      <c r="E23" s="68"/>
    </row>
    <row r="25" spans="1:5" x14ac:dyDescent="0.25">
      <c r="A25" s="73" t="s">
        <v>143</v>
      </c>
    </row>
    <row r="26" spans="1:5" ht="14.45" x14ac:dyDescent="0.3">
      <c r="A26" s="51"/>
    </row>
    <row r="27" spans="1:5" ht="45.75" thickBot="1" x14ac:dyDescent="0.3">
      <c r="A27" s="177" t="s">
        <v>172</v>
      </c>
      <c r="B27" s="177" t="s">
        <v>1</v>
      </c>
      <c r="C27" s="177" t="s">
        <v>100</v>
      </c>
      <c r="D27" s="177" t="s">
        <v>101</v>
      </c>
      <c r="E27" s="177" t="s">
        <v>102</v>
      </c>
    </row>
    <row r="28" spans="1:5" x14ac:dyDescent="0.25">
      <c r="A28" s="66" t="s">
        <v>103</v>
      </c>
      <c r="B28" s="182">
        <v>1473</v>
      </c>
      <c r="C28" s="185">
        <v>29.872236868789294</v>
      </c>
      <c r="D28" s="185">
        <v>35.929626943889133</v>
      </c>
      <c r="E28" s="185">
        <v>35.926530341163861</v>
      </c>
    </row>
    <row r="29" spans="1:5" x14ac:dyDescent="0.25">
      <c r="A29" s="183" t="s">
        <v>104</v>
      </c>
      <c r="B29" s="186">
        <v>898</v>
      </c>
      <c r="C29" s="181">
        <v>18.211316163050093</v>
      </c>
      <c r="D29" s="181">
        <v>16.711978069654837</v>
      </c>
      <c r="E29" s="181">
        <v>16.72024337531089</v>
      </c>
    </row>
    <row r="30" spans="1:5" ht="14.45" x14ac:dyDescent="0.3">
      <c r="A30" s="66" t="s">
        <v>217</v>
      </c>
      <c r="B30" s="182">
        <v>411</v>
      </c>
      <c r="C30" s="185">
        <v>8.3350233218414118</v>
      </c>
      <c r="D30" s="185">
        <v>8.2316112151238023</v>
      </c>
      <c r="E30" s="185">
        <v>8.2207757734052489</v>
      </c>
    </row>
    <row r="31" spans="1:5" x14ac:dyDescent="0.25">
      <c r="A31" s="183" t="s">
        <v>105</v>
      </c>
      <c r="B31" s="186">
        <v>400</v>
      </c>
      <c r="C31" s="181">
        <v>8.1119448387750968</v>
      </c>
      <c r="D31" s="181">
        <v>7.9944099348398394</v>
      </c>
      <c r="E31" s="181">
        <v>8.0000229904082847</v>
      </c>
    </row>
    <row r="32" spans="1:5" ht="14.45" x14ac:dyDescent="0.3">
      <c r="A32" s="66" t="s">
        <v>107</v>
      </c>
      <c r="B32" s="182">
        <v>338</v>
      </c>
      <c r="C32" s="185">
        <v>6.8545933887649566</v>
      </c>
      <c r="D32" s="185">
        <v>5.6636041888310107</v>
      </c>
      <c r="E32" s="185">
        <v>5.6673743496945894</v>
      </c>
    </row>
    <row r="33" spans="1:5" ht="14.45" x14ac:dyDescent="0.3">
      <c r="A33" s="183" t="s">
        <v>220</v>
      </c>
      <c r="B33" s="186">
        <v>327</v>
      </c>
      <c r="C33" s="181">
        <v>6.6315149056986415</v>
      </c>
      <c r="D33" s="181">
        <v>5.637292928478618</v>
      </c>
      <c r="E33" s="181">
        <v>5.6421864782319986</v>
      </c>
    </row>
    <row r="34" spans="1:5" ht="14.45" x14ac:dyDescent="0.3">
      <c r="A34" s="66" t="s">
        <v>219</v>
      </c>
      <c r="B34" s="182">
        <v>241</v>
      </c>
      <c r="C34" s="185">
        <v>4.8874467653619957</v>
      </c>
      <c r="D34" s="185">
        <v>4.7861494388265662</v>
      </c>
      <c r="E34" s="185">
        <v>4.7601911227515714</v>
      </c>
    </row>
    <row r="35" spans="1:5" ht="14.45" x14ac:dyDescent="0.3">
      <c r="A35" s="183" t="s">
        <v>218</v>
      </c>
      <c r="B35" s="186">
        <v>235</v>
      </c>
      <c r="C35" s="181">
        <v>4.7657675927803691</v>
      </c>
      <c r="D35" s="181">
        <v>4.3661442467834215</v>
      </c>
      <c r="E35" s="181">
        <v>4.3791014039783551</v>
      </c>
    </row>
    <row r="36" spans="1:5" ht="14.45" x14ac:dyDescent="0.3">
      <c r="A36" s="66" t="s">
        <v>106</v>
      </c>
      <c r="B36" s="182">
        <v>232</v>
      </c>
      <c r="C36" s="185">
        <v>4.7049280064895562</v>
      </c>
      <c r="D36" s="185">
        <v>3.8986463534614666</v>
      </c>
      <c r="E36" s="185">
        <v>3.90135970404268</v>
      </c>
    </row>
    <row r="37" spans="1:5" x14ac:dyDescent="0.25">
      <c r="A37" s="183" t="s">
        <v>108</v>
      </c>
      <c r="B37" s="186">
        <v>129</v>
      </c>
      <c r="C37" s="181">
        <v>2.6161022105049687</v>
      </c>
      <c r="D37" s="181">
        <v>2.1271509674000821</v>
      </c>
      <c r="E37" s="181">
        <v>2.1286273897549615</v>
      </c>
    </row>
    <row r="38" spans="1:5" ht="14.45" x14ac:dyDescent="0.3">
      <c r="A38" s="66" t="s">
        <v>109</v>
      </c>
      <c r="B38" s="182">
        <v>98</v>
      </c>
      <c r="C38" s="185">
        <v>1.9874264854998986</v>
      </c>
      <c r="D38" s="185">
        <v>2.0592963240834292</v>
      </c>
      <c r="E38" s="185">
        <v>2.0335794889938206</v>
      </c>
    </row>
    <row r="39" spans="1:5" ht="14.45" x14ac:dyDescent="0.3">
      <c r="A39" s="183" t="s">
        <v>110</v>
      </c>
      <c r="B39" s="186">
        <v>117</v>
      </c>
      <c r="C39" s="181">
        <v>2.3727438653417159</v>
      </c>
      <c r="D39" s="181">
        <v>2.0487967906352784</v>
      </c>
      <c r="E39" s="181">
        <v>2.0515519613319615</v>
      </c>
    </row>
    <row r="40" spans="1:5" ht="14.45" x14ac:dyDescent="0.3">
      <c r="A40" s="66" t="s">
        <v>140</v>
      </c>
      <c r="B40" s="182">
        <v>26</v>
      </c>
      <c r="C40" s="185">
        <v>0.52727641452038132</v>
      </c>
      <c r="D40" s="185">
        <v>0.39142423782428892</v>
      </c>
      <c r="E40" s="185">
        <v>0.41448083201373381</v>
      </c>
    </row>
    <row r="41" spans="1:5" x14ac:dyDescent="0.25">
      <c r="A41" s="183" t="s">
        <v>112</v>
      </c>
      <c r="B41" s="186">
        <v>6</v>
      </c>
      <c r="C41" s="181">
        <v>0.12167917258162643</v>
      </c>
      <c r="D41" s="181">
        <v>0.15386836016822539</v>
      </c>
      <c r="E41" s="181">
        <v>0.15397478891804423</v>
      </c>
    </row>
    <row r="42" spans="1:5" x14ac:dyDescent="0.25">
      <c r="A42" s="176" t="s">
        <v>13</v>
      </c>
      <c r="B42" s="187">
        <v>4931</v>
      </c>
      <c r="C42" s="188">
        <v>100</v>
      </c>
      <c r="D42" s="215">
        <v>100</v>
      </c>
      <c r="E42" s="215">
        <v>100</v>
      </c>
    </row>
    <row r="43" spans="1:5" x14ac:dyDescent="0.25">
      <c r="A43" s="155" t="s">
        <v>123</v>
      </c>
    </row>
    <row r="44" spans="1:5" x14ac:dyDescent="0.25">
      <c r="A44" s="151" t="s">
        <v>132</v>
      </c>
    </row>
    <row r="46" spans="1:5" x14ac:dyDescent="0.25">
      <c r="A46" s="73" t="s">
        <v>142</v>
      </c>
    </row>
    <row r="47" spans="1:5" x14ac:dyDescent="0.25">
      <c r="A47" s="51"/>
    </row>
    <row r="48" spans="1:5" ht="45.75" thickBot="1" x14ac:dyDescent="0.3">
      <c r="A48" s="177" t="s">
        <v>172</v>
      </c>
      <c r="B48" s="177" t="s">
        <v>1</v>
      </c>
      <c r="C48" s="177" t="s">
        <v>100</v>
      </c>
      <c r="D48" s="177" t="s">
        <v>101</v>
      </c>
      <c r="E48" s="177" t="s">
        <v>102</v>
      </c>
    </row>
    <row r="49" spans="1:5" x14ac:dyDescent="0.25">
      <c r="A49" s="66" t="s">
        <v>103</v>
      </c>
      <c r="B49" s="1">
        <v>462</v>
      </c>
      <c r="C49" s="185">
        <v>43.177570093457945</v>
      </c>
      <c r="D49" s="185">
        <v>49.743197973023051</v>
      </c>
      <c r="E49" s="185">
        <v>46.05222038912509</v>
      </c>
    </row>
    <row r="50" spans="1:5" x14ac:dyDescent="0.25">
      <c r="A50" s="183" t="s">
        <v>104</v>
      </c>
      <c r="B50" s="184">
        <v>212</v>
      </c>
      <c r="C50" s="181">
        <v>19.813084112149532</v>
      </c>
      <c r="D50" s="181">
        <v>15.495323947195125</v>
      </c>
      <c r="E50" s="181">
        <v>19.020436105330173</v>
      </c>
    </row>
    <row r="51" spans="1:5" x14ac:dyDescent="0.25">
      <c r="A51" s="66" t="s">
        <v>219</v>
      </c>
      <c r="B51" s="1">
        <v>81</v>
      </c>
      <c r="C51" s="185">
        <v>7.5700934579439254</v>
      </c>
      <c r="D51" s="185">
        <v>8.6327600033387899</v>
      </c>
      <c r="E51" s="185">
        <v>8.3590178898480758</v>
      </c>
    </row>
    <row r="52" spans="1:5" x14ac:dyDescent="0.25">
      <c r="A52" s="183" t="s">
        <v>139</v>
      </c>
      <c r="B52" s="184">
        <v>53</v>
      </c>
      <c r="C52" s="181">
        <v>4.9532710280373831</v>
      </c>
      <c r="D52" s="181">
        <v>6.6001575100215222</v>
      </c>
      <c r="E52" s="181">
        <v>5.699482071748867</v>
      </c>
    </row>
    <row r="53" spans="1:5" x14ac:dyDescent="0.25">
      <c r="A53" s="66" t="s">
        <v>217</v>
      </c>
      <c r="B53" s="1">
        <v>60</v>
      </c>
      <c r="C53" s="185">
        <v>5.6074766355140184</v>
      </c>
      <c r="D53" s="185">
        <v>4.2297258923291761</v>
      </c>
      <c r="E53" s="185">
        <v>4.434713455903676</v>
      </c>
    </row>
    <row r="54" spans="1:5" x14ac:dyDescent="0.25">
      <c r="A54" s="183" t="s">
        <v>107</v>
      </c>
      <c r="B54" s="184">
        <v>44</v>
      </c>
      <c r="C54" s="181">
        <v>4.1121495327102808</v>
      </c>
      <c r="D54" s="181">
        <v>3.5633805707183908</v>
      </c>
      <c r="E54" s="181">
        <v>3.7107754598579454</v>
      </c>
    </row>
    <row r="55" spans="1:5" x14ac:dyDescent="0.25">
      <c r="A55" s="66" t="s">
        <v>220</v>
      </c>
      <c r="B55" s="1">
        <v>55</v>
      </c>
      <c r="C55" s="185">
        <v>5.1401869158878499</v>
      </c>
      <c r="D55" s="185">
        <v>3.089038423787688</v>
      </c>
      <c r="E55" s="185">
        <v>3.910487302434694</v>
      </c>
    </row>
    <row r="56" spans="1:5" x14ac:dyDescent="0.25">
      <c r="A56" s="183" t="s">
        <v>218</v>
      </c>
      <c r="B56" s="184">
        <v>32</v>
      </c>
      <c r="C56" s="181">
        <v>2.990654205607477</v>
      </c>
      <c r="D56" s="181">
        <v>2.7816015594846966</v>
      </c>
      <c r="E56" s="181">
        <v>3.0667496956395741</v>
      </c>
    </row>
    <row r="57" spans="1:5" x14ac:dyDescent="0.25">
      <c r="A57" s="66" t="s">
        <v>109</v>
      </c>
      <c r="B57" s="1">
        <v>20</v>
      </c>
      <c r="C57" s="185">
        <v>1.8691588785046727</v>
      </c>
      <c r="D57" s="185">
        <v>1.9541264623757357</v>
      </c>
      <c r="E57" s="185">
        <v>1.742622204658316</v>
      </c>
    </row>
    <row r="58" spans="1:5" x14ac:dyDescent="0.25">
      <c r="A58" s="183" t="s">
        <v>108</v>
      </c>
      <c r="B58" s="184">
        <v>19</v>
      </c>
      <c r="C58" s="181">
        <v>1.7757009345794394</v>
      </c>
      <c r="D58" s="181">
        <v>1.9513385019876799</v>
      </c>
      <c r="E58" s="181">
        <v>1.7812105540570118</v>
      </c>
    </row>
    <row r="59" spans="1:5" x14ac:dyDescent="0.25">
      <c r="A59" s="66" t="s">
        <v>110</v>
      </c>
      <c r="B59" s="1">
        <v>20</v>
      </c>
      <c r="C59" s="185">
        <v>1.8691588785046727</v>
      </c>
      <c r="D59" s="185">
        <v>0.99319278579945225</v>
      </c>
      <c r="E59" s="185">
        <v>1.429418615551316</v>
      </c>
    </row>
    <row r="60" spans="1:5" x14ac:dyDescent="0.25">
      <c r="A60" s="183" t="s">
        <v>106</v>
      </c>
      <c r="B60" s="184">
        <v>12</v>
      </c>
      <c r="C60" s="181">
        <v>1.1214953271028036</v>
      </c>
      <c r="D60" s="181">
        <v>0.96615636993869458</v>
      </c>
      <c r="E60" s="181">
        <v>0.79286625584525927</v>
      </c>
    </row>
    <row r="61" spans="1:5" x14ac:dyDescent="0.25">
      <c r="A61" s="176" t="s">
        <v>13</v>
      </c>
      <c r="B61" s="178">
        <v>1070</v>
      </c>
      <c r="C61" s="179">
        <v>100</v>
      </c>
      <c r="D61" s="179">
        <v>100</v>
      </c>
      <c r="E61" s="179">
        <v>100</v>
      </c>
    </row>
    <row r="62" spans="1:5" x14ac:dyDescent="0.25">
      <c r="A62" s="155" t="s">
        <v>123</v>
      </c>
      <c r="B62" s="67"/>
      <c r="C62" s="69"/>
      <c r="D62" s="69"/>
      <c r="E62" s="69"/>
    </row>
    <row r="63" spans="1:5" x14ac:dyDescent="0.25">
      <c r="A63" s="151" t="s">
        <v>131</v>
      </c>
      <c r="B63" s="67"/>
      <c r="C63" s="69"/>
      <c r="D63" s="69"/>
      <c r="E63" s="6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6" sqref="A16"/>
    </sheetView>
  </sheetViews>
  <sheetFormatPr baseColWidth="10" defaultRowHeight="15" x14ac:dyDescent="0.25"/>
  <cols>
    <col min="1" max="1" width="108.7109375" customWidth="1"/>
  </cols>
  <sheetData>
    <row r="1" spans="1:1" ht="18" x14ac:dyDescent="0.3">
      <c r="A1" s="202" t="s">
        <v>198</v>
      </c>
    </row>
    <row r="2" spans="1:1" ht="18.75" x14ac:dyDescent="0.25">
      <c r="A2" s="202" t="s">
        <v>199</v>
      </c>
    </row>
    <row r="3" spans="1:1" ht="14.45" x14ac:dyDescent="0.3">
      <c r="A3" s="203"/>
    </row>
    <row r="4" spans="1:1" ht="52.5" customHeight="1" x14ac:dyDescent="0.25">
      <c r="A4" s="205" t="s">
        <v>200</v>
      </c>
    </row>
    <row r="5" spans="1:1" ht="69.599999999999994" customHeight="1" x14ac:dyDescent="0.25">
      <c r="A5" s="205" t="s">
        <v>201</v>
      </c>
    </row>
    <row r="6" spans="1:1" ht="27.6" customHeight="1" x14ac:dyDescent="0.3">
      <c r="A6" s="205"/>
    </row>
    <row r="7" spans="1:1" ht="15.75" x14ac:dyDescent="0.25">
      <c r="A7" s="204" t="s">
        <v>202</v>
      </c>
    </row>
    <row r="8" spans="1:1" ht="103.5" customHeight="1" x14ac:dyDescent="0.25">
      <c r="A8" s="205" t="s">
        <v>203</v>
      </c>
    </row>
    <row r="9" spans="1:1" ht="70.5" customHeight="1" x14ac:dyDescent="0.25">
      <c r="A9" s="205" t="s">
        <v>204</v>
      </c>
    </row>
    <row r="10" spans="1:1" ht="39" customHeight="1" x14ac:dyDescent="0.25">
      <c r="A10" s="205" t="s">
        <v>205</v>
      </c>
    </row>
    <row r="11" spans="1:1" x14ac:dyDescent="0.25">
      <c r="A11" s="206" t="s">
        <v>206</v>
      </c>
    </row>
    <row r="12" spans="1:1" x14ac:dyDescent="0.25">
      <c r="A12" s="206" t="s">
        <v>207</v>
      </c>
    </row>
    <row r="13" spans="1:1" ht="14.45" x14ac:dyDescent="0.3">
      <c r="A13" s="206"/>
    </row>
    <row r="14" spans="1:1" ht="15.75" x14ac:dyDescent="0.25">
      <c r="A14" s="204" t="s">
        <v>208</v>
      </c>
    </row>
    <row r="15" spans="1:1" ht="75" x14ac:dyDescent="0.25">
      <c r="A15" s="213" t="s">
        <v>209</v>
      </c>
    </row>
    <row r="16" spans="1:1" x14ac:dyDescent="0.25">
      <c r="A16" s="2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A26" sqref="A26"/>
    </sheetView>
  </sheetViews>
  <sheetFormatPr baseColWidth="10" defaultRowHeight="15" x14ac:dyDescent="0.25"/>
  <cols>
    <col min="1" max="1" width="110" customWidth="1"/>
    <col min="2" max="2" width="49.140625" customWidth="1"/>
  </cols>
  <sheetData>
    <row r="1" spans="1:14" ht="14.45" x14ac:dyDescent="0.3">
      <c r="A1" s="71" t="s">
        <v>152</v>
      </c>
    </row>
    <row r="3" spans="1:14" x14ac:dyDescent="0.25">
      <c r="A3" s="242" t="s">
        <v>153</v>
      </c>
      <c r="B3" s="242"/>
    </row>
    <row r="4" spans="1:14" ht="30" x14ac:dyDescent="0.25">
      <c r="A4" s="209" t="s">
        <v>154</v>
      </c>
      <c r="B4" s="207"/>
      <c r="C4" s="207"/>
      <c r="D4" s="207"/>
      <c r="E4" s="207"/>
      <c r="F4" s="207"/>
      <c r="G4" s="207"/>
      <c r="H4" s="207"/>
      <c r="I4" s="207"/>
      <c r="J4" s="207"/>
      <c r="K4" s="207"/>
      <c r="L4" s="207"/>
      <c r="M4" s="207"/>
      <c r="N4" s="207"/>
    </row>
    <row r="5" spans="1:14" ht="90" x14ac:dyDescent="0.25">
      <c r="A5" s="210" t="s">
        <v>214</v>
      </c>
      <c r="B5" s="208"/>
      <c r="C5" s="208"/>
      <c r="D5" s="208"/>
      <c r="E5" s="208"/>
      <c r="F5" s="208"/>
      <c r="G5" s="208"/>
      <c r="H5" s="208"/>
      <c r="I5" s="208"/>
      <c r="J5" s="208"/>
      <c r="K5" s="208"/>
      <c r="L5" s="208"/>
      <c r="M5" s="208"/>
      <c r="N5" s="208"/>
    </row>
    <row r="6" spans="1:14" ht="14.45" x14ac:dyDescent="0.3">
      <c r="A6" s="210"/>
      <c r="B6" s="208"/>
      <c r="C6" s="208"/>
      <c r="D6" s="208"/>
      <c r="E6" s="208"/>
      <c r="F6" s="208"/>
      <c r="G6" s="208"/>
      <c r="H6" s="208"/>
      <c r="I6" s="208"/>
      <c r="J6" s="208"/>
      <c r="K6" s="208"/>
      <c r="L6" s="208"/>
      <c r="M6" s="208"/>
      <c r="N6" s="208"/>
    </row>
    <row r="7" spans="1:14" ht="14.45" x14ac:dyDescent="0.3">
      <c r="A7" s="242" t="s">
        <v>155</v>
      </c>
      <c r="B7" s="242"/>
    </row>
    <row r="8" spans="1:14" ht="43.9" customHeight="1" x14ac:dyDescent="0.25">
      <c r="A8" s="210" t="s">
        <v>171</v>
      </c>
      <c r="B8" s="210"/>
      <c r="C8" s="210"/>
      <c r="D8" s="210"/>
      <c r="E8" s="210"/>
      <c r="F8" s="210"/>
      <c r="G8" s="210"/>
      <c r="H8" s="210"/>
      <c r="I8" s="210"/>
      <c r="J8" s="210"/>
      <c r="K8" s="210"/>
      <c r="L8" s="210"/>
      <c r="M8" s="210"/>
      <c r="N8" s="210"/>
    </row>
    <row r="9" spans="1:14" ht="14.45" x14ac:dyDescent="0.3">
      <c r="A9" s="173"/>
    </row>
    <row r="10" spans="1:14" x14ac:dyDescent="0.25">
      <c r="A10" s="242" t="s">
        <v>156</v>
      </c>
      <c r="B10" s="242"/>
      <c r="C10" s="242"/>
    </row>
    <row r="11" spans="1:14" ht="39" customHeight="1" x14ac:dyDescent="0.25">
      <c r="A11" s="211" t="s">
        <v>157</v>
      </c>
      <c r="B11" s="211"/>
      <c r="C11" s="211"/>
      <c r="D11" s="211"/>
      <c r="E11" s="211"/>
      <c r="F11" s="211"/>
      <c r="G11" s="211"/>
      <c r="H11" s="211"/>
      <c r="I11" s="211"/>
      <c r="J11" s="211"/>
      <c r="K11" s="211"/>
      <c r="L11" s="211"/>
      <c r="M11" s="211"/>
      <c r="N11" s="211"/>
    </row>
    <row r="12" spans="1:14" ht="14.45" x14ac:dyDescent="0.3">
      <c r="A12" s="201"/>
    </row>
    <row r="13" spans="1:14" ht="14.45" x14ac:dyDescent="0.3">
      <c r="A13" s="201"/>
    </row>
    <row r="14" spans="1:14" x14ac:dyDescent="0.25">
      <c r="A14" s="242" t="s">
        <v>158</v>
      </c>
      <c r="B14" s="242"/>
      <c r="C14" s="242"/>
    </row>
    <row r="15" spans="1:14" ht="30" x14ac:dyDescent="0.25">
      <c r="A15" s="211" t="s">
        <v>159</v>
      </c>
      <c r="B15" s="255"/>
      <c r="C15" s="255"/>
      <c r="D15" s="255"/>
      <c r="E15" s="255"/>
      <c r="F15" s="255"/>
      <c r="G15" s="255"/>
      <c r="H15" s="255"/>
      <c r="I15" s="255"/>
      <c r="J15" s="255"/>
      <c r="K15" s="255"/>
      <c r="L15" s="255"/>
      <c r="M15" s="255"/>
      <c r="N15" s="255"/>
    </row>
    <row r="16" spans="1:14" x14ac:dyDescent="0.25">
      <c r="A16" s="173"/>
    </row>
    <row r="17" spans="1:14" ht="14.45" x14ac:dyDescent="0.3">
      <c r="A17" s="242" t="s">
        <v>160</v>
      </c>
      <c r="B17" s="242"/>
      <c r="C17" s="174"/>
    </row>
    <row r="18" spans="1:14" ht="36" customHeight="1" x14ac:dyDescent="0.25">
      <c r="A18" s="211" t="s">
        <v>215</v>
      </c>
      <c r="B18" s="211"/>
      <c r="C18" s="211"/>
      <c r="D18" s="211"/>
      <c r="E18" s="211"/>
      <c r="F18" s="211"/>
      <c r="G18" s="211"/>
      <c r="H18" s="211"/>
      <c r="I18" s="211"/>
      <c r="J18" s="211"/>
      <c r="K18" s="211"/>
      <c r="L18" s="211"/>
      <c r="M18" s="211"/>
      <c r="N18" s="211"/>
    </row>
    <row r="19" spans="1:14" ht="14.45" x14ac:dyDescent="0.3">
      <c r="A19" s="201"/>
    </row>
    <row r="20" spans="1:14" ht="14.45" x14ac:dyDescent="0.3">
      <c r="A20" s="201"/>
    </row>
    <row r="21" spans="1:14" x14ac:dyDescent="0.25">
      <c r="A21" s="242" t="s">
        <v>161</v>
      </c>
      <c r="B21" s="242"/>
    </row>
    <row r="22" spans="1:14" ht="30" customHeight="1" x14ac:dyDescent="0.25">
      <c r="A22" s="209" t="s">
        <v>162</v>
      </c>
      <c r="B22" s="209"/>
      <c r="C22" s="209"/>
      <c r="D22" s="209"/>
      <c r="E22" s="209"/>
      <c r="F22" s="209"/>
      <c r="G22" s="209"/>
      <c r="H22" s="209"/>
      <c r="I22" s="209"/>
      <c r="J22" s="209"/>
      <c r="K22" s="209"/>
      <c r="L22" s="209"/>
      <c r="M22" s="209"/>
      <c r="N22" s="209"/>
    </row>
    <row r="23" spans="1:14" x14ac:dyDescent="0.25">
      <c r="A23" s="207" t="s">
        <v>163</v>
      </c>
      <c r="B23" s="207"/>
      <c r="C23" s="207"/>
      <c r="D23" s="207"/>
      <c r="E23" s="207"/>
      <c r="F23" s="207"/>
      <c r="G23" s="207"/>
      <c r="H23" s="207"/>
      <c r="I23" s="207"/>
      <c r="J23" s="207"/>
      <c r="K23" s="207"/>
      <c r="L23" s="207"/>
      <c r="M23" s="207"/>
      <c r="N23" s="207"/>
    </row>
    <row r="25" spans="1:14" x14ac:dyDescent="0.25">
      <c r="A25" s="242" t="s">
        <v>164</v>
      </c>
      <c r="B25" s="242"/>
    </row>
    <row r="26" spans="1:14" ht="60" x14ac:dyDescent="0.25">
      <c r="A26" s="210" t="s">
        <v>237</v>
      </c>
      <c r="B26" s="210"/>
      <c r="C26" s="210"/>
      <c r="D26" s="210"/>
      <c r="E26" s="210"/>
      <c r="F26" s="210"/>
      <c r="G26" s="210"/>
      <c r="H26" s="210"/>
      <c r="I26" s="210"/>
      <c r="J26" s="210"/>
      <c r="K26" s="210"/>
      <c r="L26" s="210"/>
      <c r="M26" s="210"/>
      <c r="N26" s="210"/>
    </row>
    <row r="27" spans="1:14" x14ac:dyDescent="0.25">
      <c r="A27" s="212"/>
    </row>
    <row r="28" spans="1:14" ht="14.45" x14ac:dyDescent="0.3">
      <c r="A28" s="201"/>
    </row>
    <row r="29" spans="1:14" ht="14.45" x14ac:dyDescent="0.3">
      <c r="A29" s="242" t="s">
        <v>165</v>
      </c>
      <c r="B29" s="242"/>
    </row>
    <row r="30" spans="1:14" x14ac:dyDescent="0.25">
      <c r="A30" s="243" t="s">
        <v>166</v>
      </c>
      <c r="B30" s="243"/>
      <c r="C30" s="243"/>
      <c r="D30" s="243"/>
      <c r="E30" s="243"/>
      <c r="F30" s="243"/>
      <c r="G30" s="243"/>
      <c r="H30" s="243"/>
      <c r="I30" s="243"/>
      <c r="J30" s="243"/>
      <c r="K30" s="243"/>
      <c r="L30" s="243"/>
      <c r="M30" s="243"/>
      <c r="N30" s="243"/>
    </row>
    <row r="31" spans="1:14" ht="14.45" x14ac:dyDescent="0.3">
      <c r="A31" s="241" t="s">
        <v>167</v>
      </c>
      <c r="B31" s="241"/>
      <c r="C31" s="241"/>
      <c r="D31" s="241"/>
      <c r="E31" s="241"/>
      <c r="F31" s="241"/>
      <c r="G31" s="241"/>
      <c r="H31" s="241"/>
      <c r="I31" s="241"/>
      <c r="J31" s="241"/>
      <c r="K31" s="241"/>
      <c r="L31" s="241"/>
      <c r="M31" s="241"/>
      <c r="N31" s="241"/>
    </row>
    <row r="32" spans="1:14" ht="14.45" x14ac:dyDescent="0.3">
      <c r="A32" s="175"/>
    </row>
    <row r="33" spans="1:14" ht="14.45" x14ac:dyDescent="0.3">
      <c r="A33" s="242" t="s">
        <v>168</v>
      </c>
      <c r="B33" s="242"/>
      <c r="C33" s="242"/>
    </row>
    <row r="34" spans="1:14" ht="30" x14ac:dyDescent="0.25">
      <c r="A34" s="210" t="s">
        <v>169</v>
      </c>
      <c r="B34" s="208"/>
      <c r="C34" s="208"/>
      <c r="D34" s="208"/>
      <c r="E34" s="208"/>
      <c r="F34" s="208"/>
      <c r="G34" s="208"/>
      <c r="H34" s="208"/>
      <c r="I34" s="208"/>
      <c r="J34" s="208"/>
      <c r="K34" s="208"/>
      <c r="L34" s="208"/>
      <c r="M34" s="208"/>
      <c r="N34" s="208"/>
    </row>
    <row r="35" spans="1:14" ht="120" x14ac:dyDescent="0.25">
      <c r="A35" s="210" t="s">
        <v>170</v>
      </c>
      <c r="B35" s="208"/>
      <c r="C35" s="208"/>
      <c r="D35" s="208"/>
      <c r="E35" s="208"/>
      <c r="F35" s="208"/>
      <c r="G35" s="208"/>
      <c r="H35" s="208"/>
      <c r="I35" s="208"/>
      <c r="J35" s="208"/>
      <c r="K35" s="208"/>
      <c r="L35" s="208"/>
      <c r="M35" s="208"/>
      <c r="N35" s="208"/>
    </row>
  </sheetData>
  <mergeCells count="11">
    <mergeCell ref="A3:B3"/>
    <mergeCell ref="A7:B7"/>
    <mergeCell ref="A10:C10"/>
    <mergeCell ref="A14:C14"/>
    <mergeCell ref="A31:N31"/>
    <mergeCell ref="A33:C33"/>
    <mergeCell ref="A17:B17"/>
    <mergeCell ref="A21:B21"/>
    <mergeCell ref="A25:B25"/>
    <mergeCell ref="A29:B29"/>
    <mergeCell ref="A30:N30"/>
  </mergeCells>
  <hyperlinks>
    <hyperlink ref="A31" r:id="rId1" display="http://www.insee.fr/fr/methodes/default.asp?page=nomenclatures/naf2008/naf2008.ht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selection activeCell="A10" sqref="A10"/>
    </sheetView>
  </sheetViews>
  <sheetFormatPr baseColWidth="10" defaultColWidth="8.85546875" defaultRowHeight="15" x14ac:dyDescent="0.25"/>
  <cols>
    <col min="1" max="1" width="33.42578125" customWidth="1"/>
    <col min="2" max="4" width="10.85546875" bestFit="1" customWidth="1"/>
    <col min="5" max="5" width="12.28515625" customWidth="1"/>
    <col min="6" max="6" width="8.7109375" customWidth="1"/>
    <col min="7" max="7" width="9.7109375" customWidth="1"/>
    <col min="8" max="9" width="11.85546875" bestFit="1" customWidth="1"/>
    <col min="10" max="10" width="11.5703125" customWidth="1"/>
    <col min="11" max="11" width="10.140625" customWidth="1"/>
    <col min="12" max="13" width="11.85546875" bestFit="1" customWidth="1"/>
    <col min="18" max="18" width="13" customWidth="1"/>
    <col min="19" max="19" width="12" customWidth="1"/>
  </cols>
  <sheetData>
    <row r="1" spans="1:21" ht="23.45" customHeight="1" x14ac:dyDescent="0.25">
      <c r="A1" s="71" t="s">
        <v>180</v>
      </c>
      <c r="B1" s="71"/>
      <c r="C1" s="71"/>
      <c r="D1" s="71"/>
      <c r="E1" s="71"/>
      <c r="F1" s="71"/>
      <c r="G1" s="71"/>
      <c r="H1" s="71"/>
      <c r="I1" s="71"/>
      <c r="J1" s="71"/>
      <c r="K1" s="71"/>
      <c r="L1" s="71"/>
      <c r="M1" s="71"/>
    </row>
    <row r="2" spans="1:21" ht="15" customHeight="1" x14ac:dyDescent="0.3">
      <c r="A2" s="55"/>
      <c r="B2" s="55"/>
      <c r="C2" s="55"/>
      <c r="D2" s="55"/>
      <c r="E2" s="55"/>
      <c r="F2" s="55"/>
      <c r="G2" s="55"/>
      <c r="H2" s="55"/>
      <c r="I2" s="55"/>
      <c r="J2" s="55"/>
      <c r="K2" s="52"/>
      <c r="Q2" s="53"/>
      <c r="R2" s="53"/>
      <c r="S2" s="53"/>
      <c r="T2" s="54"/>
      <c r="U2" s="54"/>
    </row>
    <row r="3" spans="1:21" s="55" customFormat="1" thickBot="1" x14ac:dyDescent="0.35">
      <c r="A3" s="177"/>
      <c r="B3" s="189">
        <v>2003</v>
      </c>
      <c r="C3" s="189">
        <v>2004</v>
      </c>
      <c r="D3" s="189">
        <v>2005</v>
      </c>
      <c r="E3" s="189">
        <v>2006</v>
      </c>
      <c r="F3" s="189">
        <v>2007</v>
      </c>
      <c r="G3" s="189">
        <v>2008</v>
      </c>
      <c r="H3" s="189">
        <v>2009</v>
      </c>
      <c r="I3" s="189">
        <v>2010</v>
      </c>
      <c r="J3" s="189">
        <v>2011</v>
      </c>
      <c r="K3" s="189">
        <v>2012</v>
      </c>
      <c r="L3" s="189">
        <v>2013</v>
      </c>
      <c r="M3" s="189">
        <v>2014</v>
      </c>
      <c r="Q3" s="56"/>
      <c r="R3" s="57"/>
      <c r="S3" s="58"/>
      <c r="T3" s="59"/>
      <c r="U3" s="59"/>
    </row>
    <row r="4" spans="1:21" x14ac:dyDescent="0.25">
      <c r="A4" s="193" t="s">
        <v>97</v>
      </c>
      <c r="B4" s="194">
        <v>5833</v>
      </c>
      <c r="C4" s="194">
        <v>6287</v>
      </c>
      <c r="D4" s="194">
        <v>7539</v>
      </c>
      <c r="E4" s="194">
        <v>8261</v>
      </c>
      <c r="F4" s="194">
        <v>9886</v>
      </c>
      <c r="G4" s="194">
        <v>14012</v>
      </c>
      <c r="H4" s="194">
        <v>17193</v>
      </c>
      <c r="I4" s="194">
        <v>19424</v>
      </c>
      <c r="J4" s="194">
        <v>21916</v>
      </c>
      <c r="K4" s="194">
        <v>22310</v>
      </c>
      <c r="L4" s="194">
        <v>24148</v>
      </c>
      <c r="M4" s="195">
        <v>24253</v>
      </c>
      <c r="N4" s="2"/>
      <c r="Q4" s="53"/>
      <c r="R4" s="60"/>
      <c r="S4" s="61"/>
      <c r="T4" s="54"/>
      <c r="U4" s="54"/>
    </row>
    <row r="5" spans="1:21" x14ac:dyDescent="0.25">
      <c r="A5" s="190" t="s">
        <v>98</v>
      </c>
      <c r="B5" s="191">
        <v>2757</v>
      </c>
      <c r="C5" s="191">
        <v>4169</v>
      </c>
      <c r="D5" s="191">
        <v>5567</v>
      </c>
      <c r="E5" s="191">
        <v>6095</v>
      </c>
      <c r="F5" s="191">
        <v>6992</v>
      </c>
      <c r="G5" s="191">
        <v>10290</v>
      </c>
      <c r="H5" s="191">
        <v>12862</v>
      </c>
      <c r="I5" s="191">
        <v>14287</v>
      </c>
      <c r="J5" s="191">
        <v>16608</v>
      </c>
      <c r="K5" s="194">
        <v>16854</v>
      </c>
      <c r="L5" s="194">
        <v>18601</v>
      </c>
      <c r="M5" s="194">
        <v>18771</v>
      </c>
      <c r="Q5" s="53"/>
      <c r="R5" s="60"/>
      <c r="S5" s="61"/>
      <c r="T5" s="54"/>
      <c r="U5" s="54"/>
    </row>
    <row r="6" spans="1:21" x14ac:dyDescent="0.25">
      <c r="A6" s="190" t="s">
        <v>4</v>
      </c>
      <c r="B6" s="196">
        <v>428</v>
      </c>
      <c r="C6" s="196">
        <v>884.86092499999995</v>
      </c>
      <c r="D6" s="191">
        <v>991.82520899999997</v>
      </c>
      <c r="E6" s="196">
        <v>1532.740202</v>
      </c>
      <c r="F6" s="196">
        <v>1801.7043160000001</v>
      </c>
      <c r="G6" s="191">
        <v>4452.4300620000004</v>
      </c>
      <c r="H6" s="196">
        <v>4879.8239174999999</v>
      </c>
      <c r="I6" s="196">
        <v>5402.444348</v>
      </c>
      <c r="J6" s="191">
        <v>5381.2567479999998</v>
      </c>
      <c r="K6" s="191">
        <v>5698.750016</v>
      </c>
      <c r="L6" s="191">
        <v>5845.8592269999999</v>
      </c>
      <c r="M6" s="191">
        <v>5906.3719359999996</v>
      </c>
      <c r="Q6" s="53"/>
      <c r="R6" s="60"/>
      <c r="S6" s="61"/>
      <c r="T6" s="54"/>
      <c r="U6" s="54"/>
    </row>
    <row r="7" spans="1:21" x14ac:dyDescent="0.25">
      <c r="A7" s="197" t="s">
        <v>99</v>
      </c>
      <c r="B7" s="198"/>
      <c r="C7" s="198"/>
      <c r="D7" s="198"/>
      <c r="E7" s="198"/>
      <c r="F7" s="198"/>
      <c r="G7" s="198"/>
      <c r="H7" s="198"/>
      <c r="I7" s="198"/>
      <c r="J7" s="198"/>
      <c r="K7" s="192"/>
      <c r="L7" s="199">
        <v>5762.8592269999999</v>
      </c>
      <c r="M7" s="199">
        <v>5788.3719359999996</v>
      </c>
      <c r="Q7" s="63"/>
      <c r="R7" s="64"/>
      <c r="S7" s="61"/>
      <c r="T7" s="54"/>
      <c r="U7" s="54"/>
    </row>
    <row r="8" spans="1:21" x14ac:dyDescent="0.25">
      <c r="A8" s="150" t="s">
        <v>123</v>
      </c>
      <c r="Q8" s="53"/>
      <c r="R8" s="65"/>
      <c r="S8" s="65"/>
      <c r="T8" s="54"/>
      <c r="U8" s="54"/>
    </row>
    <row r="9" spans="1:21" x14ac:dyDescent="0.25">
      <c r="A9" s="150" t="s">
        <v>238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3" sqref="A13:G13"/>
    </sheetView>
  </sheetViews>
  <sheetFormatPr baseColWidth="10" defaultRowHeight="15" x14ac:dyDescent="0.25"/>
  <cols>
    <col min="1" max="1" width="31.42578125" customWidth="1"/>
    <col min="2" max="2" width="13" customWidth="1"/>
    <col min="3" max="3" width="15" customWidth="1"/>
    <col min="4" max="4" width="12.42578125" customWidth="1"/>
    <col min="5" max="5" width="10.7109375" customWidth="1"/>
    <col min="7" max="7" width="9.7109375" customWidth="1"/>
  </cols>
  <sheetData>
    <row r="1" spans="1:7" x14ac:dyDescent="0.25">
      <c r="A1" s="71" t="s">
        <v>179</v>
      </c>
    </row>
    <row r="2" spans="1:7" ht="14.45" x14ac:dyDescent="0.3">
      <c r="A2" s="71"/>
    </row>
    <row r="3" spans="1:7" ht="45" x14ac:dyDescent="0.25">
      <c r="A3" s="3" t="s">
        <v>0</v>
      </c>
      <c r="B3" s="120" t="s">
        <v>145</v>
      </c>
      <c r="C3" s="120" t="s">
        <v>146</v>
      </c>
      <c r="D3" s="120" t="s">
        <v>2</v>
      </c>
      <c r="E3" s="121" t="s">
        <v>3</v>
      </c>
      <c r="F3" s="120" t="s">
        <v>4</v>
      </c>
      <c r="G3" s="121" t="s">
        <v>5</v>
      </c>
    </row>
    <row r="4" spans="1:7" ht="14.45" x14ac:dyDescent="0.3">
      <c r="A4" s="122" t="s">
        <v>6</v>
      </c>
      <c r="B4" s="123">
        <v>18188</v>
      </c>
      <c r="C4" s="124">
        <v>15609</v>
      </c>
      <c r="D4" s="125">
        <v>20683.1455113333</v>
      </c>
      <c r="E4" s="126">
        <f>D4/$D$10*100</f>
        <v>95.993949890801559</v>
      </c>
      <c r="F4" s="123">
        <v>5738.044398</v>
      </c>
      <c r="G4" s="126">
        <f>F4/$F$10*100</f>
        <v>97.150068776163181</v>
      </c>
    </row>
    <row r="5" spans="1:7" ht="20.45" customHeight="1" x14ac:dyDescent="0.3">
      <c r="A5" s="127" t="s">
        <v>148</v>
      </c>
      <c r="B5" s="128">
        <v>15309</v>
      </c>
      <c r="C5" s="129">
        <v>12802</v>
      </c>
      <c r="D5" s="128">
        <v>19828.196219333298</v>
      </c>
      <c r="E5" s="130">
        <f t="shared" ref="E5:E10" si="0">D5/$D$10*100</f>
        <v>92.025986727246277</v>
      </c>
      <c r="F5" s="131">
        <v>5481.2771650000004</v>
      </c>
      <c r="G5" s="130">
        <f t="shared" ref="G5:G10" si="1">F5/$F$10*100</f>
        <v>92.802776804335679</v>
      </c>
    </row>
    <row r="6" spans="1:7" ht="14.45" x14ac:dyDescent="0.3">
      <c r="A6" s="132" t="s">
        <v>7</v>
      </c>
      <c r="B6" s="133">
        <v>5110</v>
      </c>
      <c r="C6" s="134">
        <v>4931</v>
      </c>
      <c r="D6" s="133">
        <v>591.09293100000002</v>
      </c>
      <c r="E6" s="135">
        <f t="shared" si="0"/>
        <v>2.7433615050539433</v>
      </c>
      <c r="F6" s="133">
        <v>118.136223</v>
      </c>
      <c r="G6" s="135">
        <f t="shared" si="1"/>
        <v>2.0001487254797903</v>
      </c>
    </row>
    <row r="7" spans="1:7" ht="18" customHeight="1" x14ac:dyDescent="0.3">
      <c r="A7" s="127" t="s">
        <v>149</v>
      </c>
      <c r="B7" s="131">
        <v>2334</v>
      </c>
      <c r="C7" s="129">
        <v>2235</v>
      </c>
      <c r="D7" s="131">
        <v>265.91971100000001</v>
      </c>
      <c r="E7" s="130">
        <f t="shared" si="0"/>
        <v>1.2341780121753303</v>
      </c>
      <c r="F7" s="131">
        <v>53.19791</v>
      </c>
      <c r="G7" s="130">
        <f t="shared" si="1"/>
        <v>0.90068675959522249</v>
      </c>
    </row>
    <row r="8" spans="1:7" ht="14.45" x14ac:dyDescent="0.3">
      <c r="A8" s="132" t="s">
        <v>8</v>
      </c>
      <c r="B8" s="133">
        <v>1135</v>
      </c>
      <c r="C8" s="134">
        <v>1070</v>
      </c>
      <c r="D8" s="133">
        <v>272.06268899999998</v>
      </c>
      <c r="E8" s="135">
        <f t="shared" si="0"/>
        <v>1.2626886041444856</v>
      </c>
      <c r="F8" s="133">
        <v>50.191315000000003</v>
      </c>
      <c r="G8" s="135">
        <f t="shared" si="1"/>
        <v>0.84978249835704223</v>
      </c>
    </row>
    <row r="9" spans="1:7" ht="18.600000000000001" customHeight="1" x14ac:dyDescent="0.25">
      <c r="A9" s="127" t="s">
        <v>150</v>
      </c>
      <c r="B9" s="131">
        <v>976</v>
      </c>
      <c r="C9" s="129">
        <v>910</v>
      </c>
      <c r="D9" s="131">
        <v>229.35136399999999</v>
      </c>
      <c r="E9" s="130">
        <f t="shared" si="0"/>
        <v>1.0644581759161906</v>
      </c>
      <c r="F9" s="131">
        <v>43.180377</v>
      </c>
      <c r="G9" s="130">
        <f t="shared" si="1"/>
        <v>0.73108123680479309</v>
      </c>
    </row>
    <row r="10" spans="1:7" ht="28.9" customHeight="1" x14ac:dyDescent="0.25">
      <c r="A10" s="260" t="s">
        <v>239</v>
      </c>
      <c r="B10" s="256" t="s">
        <v>240</v>
      </c>
      <c r="C10" s="256" t="s">
        <v>241</v>
      </c>
      <c r="D10" s="257">
        <v>21546.301131333301</v>
      </c>
      <c r="E10" s="258">
        <f t="shared" si="0"/>
        <v>100</v>
      </c>
      <c r="F10" s="259">
        <v>5906.3719359999996</v>
      </c>
      <c r="G10" s="258">
        <f t="shared" si="1"/>
        <v>100</v>
      </c>
    </row>
    <row r="11" spans="1:7" s="172" customFormat="1" x14ac:dyDescent="0.25">
      <c r="A11" s="150" t="s">
        <v>123</v>
      </c>
      <c r="B11" s="168"/>
      <c r="C11" s="168"/>
      <c r="D11" s="169"/>
      <c r="E11" s="170"/>
      <c r="F11" s="171"/>
      <c r="G11" s="170"/>
    </row>
    <row r="12" spans="1:7" ht="54.75" customHeight="1" x14ac:dyDescent="0.25">
      <c r="A12" s="246" t="s">
        <v>144</v>
      </c>
      <c r="B12" s="246"/>
      <c r="C12" s="246"/>
      <c r="D12" s="246"/>
      <c r="E12" s="246"/>
      <c r="F12" s="246"/>
      <c r="G12" s="246"/>
    </row>
    <row r="13" spans="1:7" ht="42" customHeight="1" x14ac:dyDescent="0.25">
      <c r="A13" s="246" t="s">
        <v>147</v>
      </c>
      <c r="B13" s="246"/>
      <c r="C13" s="246"/>
      <c r="D13" s="246"/>
      <c r="E13" s="246"/>
      <c r="F13" s="246"/>
      <c r="G13" s="246"/>
    </row>
    <row r="14" spans="1:7" ht="27.75" customHeight="1" x14ac:dyDescent="0.25">
      <c r="A14" s="246" t="s">
        <v>151</v>
      </c>
      <c r="B14" s="246"/>
      <c r="C14" s="246"/>
      <c r="D14" s="246"/>
      <c r="E14" s="246"/>
      <c r="F14" s="246"/>
      <c r="G14" s="246"/>
    </row>
    <row r="15" spans="1:7" ht="27.6" customHeight="1" x14ac:dyDescent="0.25">
      <c r="A15" s="244" t="s">
        <v>242</v>
      </c>
      <c r="B15" s="245"/>
      <c r="C15" s="245"/>
      <c r="D15" s="245"/>
      <c r="E15" s="245"/>
      <c r="F15" s="245"/>
      <c r="G15" s="245"/>
    </row>
  </sheetData>
  <mergeCells count="4">
    <mergeCell ref="A15:G15"/>
    <mergeCell ref="A12:G12"/>
    <mergeCell ref="A13:G13"/>
    <mergeCell ref="A14:G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zoomScaleNormal="100" workbookViewId="0">
      <selection activeCell="B69" sqref="B69"/>
    </sheetView>
  </sheetViews>
  <sheetFormatPr baseColWidth="10" defaultColWidth="8.85546875" defaultRowHeight="15" x14ac:dyDescent="0.25"/>
  <cols>
    <col min="1" max="1" width="25.85546875" customWidth="1"/>
    <col min="2" max="2" width="17.85546875" customWidth="1"/>
    <col min="3" max="3" width="14.85546875" customWidth="1"/>
    <col min="4" max="4" width="17.5703125" customWidth="1"/>
    <col min="5" max="5" width="16.140625" customWidth="1"/>
    <col min="6" max="6" width="18.5703125" customWidth="1"/>
    <col min="7" max="7" width="8" customWidth="1"/>
    <col min="8" max="8" width="11.7109375" bestFit="1" customWidth="1"/>
    <col min="11" max="11" width="12.85546875" bestFit="1" customWidth="1"/>
    <col min="12" max="12" width="11.5703125" customWidth="1"/>
  </cols>
  <sheetData>
    <row r="1" spans="1:9" x14ac:dyDescent="0.25">
      <c r="A1" s="71" t="s">
        <v>176</v>
      </c>
    </row>
    <row r="2" spans="1:9" ht="14.45" x14ac:dyDescent="0.3">
      <c r="A2" s="71"/>
    </row>
    <row r="3" spans="1:9" s="4" customFormat="1" ht="60" x14ac:dyDescent="0.25">
      <c r="A3" s="3" t="s">
        <v>181</v>
      </c>
      <c r="B3" s="3" t="s">
        <v>118</v>
      </c>
      <c r="C3" s="119" t="s">
        <v>14</v>
      </c>
      <c r="D3" s="3" t="s">
        <v>119</v>
      </c>
      <c r="E3" s="119" t="s">
        <v>3</v>
      </c>
      <c r="F3" s="3" t="s">
        <v>120</v>
      </c>
      <c r="G3" s="119" t="s">
        <v>5</v>
      </c>
      <c r="H3" s="3" t="s">
        <v>136</v>
      </c>
      <c r="I3" s="3" t="s">
        <v>11</v>
      </c>
    </row>
    <row r="4" spans="1:9" ht="22.5" customHeight="1" x14ac:dyDescent="0.25">
      <c r="A4" s="105" t="s">
        <v>15</v>
      </c>
      <c r="B4" s="106">
        <v>6250</v>
      </c>
      <c r="C4" s="107">
        <v>0.40041001986033697</v>
      </c>
      <c r="D4" s="106">
        <v>1014.6643350000001</v>
      </c>
      <c r="E4" s="107">
        <v>4.9057544677815791E-2</v>
      </c>
      <c r="F4" s="106">
        <v>300.672099</v>
      </c>
      <c r="G4" s="107">
        <v>5.2399751229669729E-2</v>
      </c>
      <c r="H4" s="106">
        <v>48.107535839999997</v>
      </c>
      <c r="I4" s="108">
        <v>0.29632666550756415</v>
      </c>
    </row>
    <row r="5" spans="1:9" x14ac:dyDescent="0.25">
      <c r="A5" s="105" t="s">
        <v>16</v>
      </c>
      <c r="B5" s="106">
        <v>5302</v>
      </c>
      <c r="C5" s="107">
        <v>0.33967582804792107</v>
      </c>
      <c r="D5" s="106">
        <v>2278.3434950000001</v>
      </c>
      <c r="E5" s="107">
        <v>0.11015459393019217</v>
      </c>
      <c r="F5" s="106">
        <v>683.04813100000001</v>
      </c>
      <c r="G5" s="107">
        <v>0.11903848831111816</v>
      </c>
      <c r="H5" s="106">
        <v>128.82839136175028</v>
      </c>
      <c r="I5" s="108">
        <v>0.29980032971279424</v>
      </c>
    </row>
    <row r="6" spans="1:9" x14ac:dyDescent="0.25">
      <c r="A6" s="105" t="s">
        <v>17</v>
      </c>
      <c r="B6" s="106">
        <v>1385</v>
      </c>
      <c r="C6" s="107">
        <v>8.8730860401050674E-2</v>
      </c>
      <c r="D6" s="106">
        <v>1109.4673620000001</v>
      </c>
      <c r="E6" s="107">
        <v>5.3641133133839211E-2</v>
      </c>
      <c r="F6" s="106">
        <v>332.997905</v>
      </c>
      <c r="G6" s="107">
        <v>5.8033344098220412E-2</v>
      </c>
      <c r="H6" s="106">
        <v>240.43170036101083</v>
      </c>
      <c r="I6" s="108">
        <v>0.30014213703386072</v>
      </c>
    </row>
    <row r="7" spans="1:9" x14ac:dyDescent="0.25">
      <c r="A7" s="105" t="s">
        <v>18</v>
      </c>
      <c r="B7" s="106">
        <v>1290</v>
      </c>
      <c r="C7" s="107">
        <v>8.2644628099173556E-2</v>
      </c>
      <c r="D7" s="106">
        <v>1560.0526476666664</v>
      </c>
      <c r="E7" s="107">
        <v>7.5426276279487336E-2</v>
      </c>
      <c r="F7" s="106">
        <v>464.12034299999999</v>
      </c>
      <c r="G7" s="107">
        <v>8.0884759825450209E-2</v>
      </c>
      <c r="H7" s="106">
        <v>359.78321162790701</v>
      </c>
      <c r="I7" s="108">
        <v>0.29750300010334507</v>
      </c>
    </row>
    <row r="8" spans="1:9" x14ac:dyDescent="0.25">
      <c r="A8" s="109" t="s">
        <v>19</v>
      </c>
      <c r="B8" s="110">
        <v>14227</v>
      </c>
      <c r="C8" s="111">
        <v>0.91146133640848226</v>
      </c>
      <c r="D8" s="110">
        <v>5962.5278396666663</v>
      </c>
      <c r="E8" s="111">
        <v>0.28827954802133449</v>
      </c>
      <c r="F8" s="110">
        <v>1780.8384779999999</v>
      </c>
      <c r="G8" s="112">
        <v>0.31035634346445851</v>
      </c>
      <c r="H8" s="110">
        <v>125.17315512757433</v>
      </c>
      <c r="I8" s="113">
        <v>0.29867172546393633</v>
      </c>
    </row>
    <row r="9" spans="1:9" x14ac:dyDescent="0.25">
      <c r="A9" s="156" t="s">
        <v>116</v>
      </c>
      <c r="B9" s="157">
        <v>12187</v>
      </c>
      <c r="C9" s="158">
        <f>B9/B16</f>
        <v>0.78076750592606825</v>
      </c>
      <c r="D9" s="157">
        <v>4744.0197260000004</v>
      </c>
      <c r="E9" s="158">
        <f>D9/D16</f>
        <v>0.22936645315387422</v>
      </c>
      <c r="F9" s="157">
        <v>1417.334625</v>
      </c>
      <c r="G9" s="159">
        <f>F9/F16</f>
        <v>0.247006562984074</v>
      </c>
      <c r="H9" s="157">
        <f>F9/B9*1000</f>
        <v>116.29889431361286</v>
      </c>
      <c r="I9" s="160">
        <f>F9/D9</f>
        <v>0.29876238018829854</v>
      </c>
    </row>
    <row r="10" spans="1:9" ht="14.45" x14ac:dyDescent="0.3">
      <c r="A10" s="156" t="s">
        <v>234</v>
      </c>
      <c r="B10" s="157">
        <v>10146</v>
      </c>
      <c r="C10" s="158">
        <f>B10/B16</f>
        <v>0.65000960984047662</v>
      </c>
      <c r="D10" s="157">
        <v>3609.1762199999998</v>
      </c>
      <c r="E10" s="158">
        <f>D10/D16</f>
        <v>0.17449842036949126</v>
      </c>
      <c r="F10" s="157">
        <v>1082.9677079999999</v>
      </c>
      <c r="G10" s="158">
        <f>F10/F16</f>
        <v>0.1887346337678163</v>
      </c>
      <c r="H10" s="157">
        <f>F10/B10*1000</f>
        <v>106.73839030159668</v>
      </c>
      <c r="I10" s="160">
        <f>F10/D10</f>
        <v>0.30005952660299862</v>
      </c>
    </row>
    <row r="11" spans="1:9" ht="24" customHeight="1" x14ac:dyDescent="0.25">
      <c r="A11" s="105" t="s">
        <v>20</v>
      </c>
      <c r="B11" s="106">
        <v>584</v>
      </c>
      <c r="C11" s="107">
        <v>3.7414312255749885E-2</v>
      </c>
      <c r="D11" s="106">
        <v>1127.1682269999999</v>
      </c>
      <c r="E11" s="107">
        <v>5.4496944209108229E-2</v>
      </c>
      <c r="F11" s="106">
        <v>339.475212</v>
      </c>
      <c r="G11" s="107">
        <v>5.9162179386120534E-2</v>
      </c>
      <c r="H11" s="106">
        <v>581.29317123287672</v>
      </c>
      <c r="I11" s="108">
        <v>0.30117528499142127</v>
      </c>
    </row>
    <row r="12" spans="1:9" x14ac:dyDescent="0.25">
      <c r="A12" s="105" t="s">
        <v>21</v>
      </c>
      <c r="B12" s="106">
        <v>573</v>
      </c>
      <c r="C12" s="107">
        <v>3.6709590620795693E-2</v>
      </c>
      <c r="D12" s="106">
        <v>2993.5297300000002</v>
      </c>
      <c r="E12" s="107">
        <v>0.14473280809051481</v>
      </c>
      <c r="F12" s="106">
        <v>899.40972199999999</v>
      </c>
      <c r="G12" s="107">
        <v>0.15674499178038601</v>
      </c>
      <c r="H12" s="106">
        <v>1569.6504746945898</v>
      </c>
      <c r="I12" s="108">
        <v>0.30045124088345032</v>
      </c>
    </row>
    <row r="13" spans="1:9" x14ac:dyDescent="0.25">
      <c r="A13" s="105" t="s">
        <v>22</v>
      </c>
      <c r="B13" s="106">
        <v>130</v>
      </c>
      <c r="C13" s="107">
        <v>8.3285284130950096E-3</v>
      </c>
      <c r="D13" s="106">
        <v>2667.6415666666667</v>
      </c>
      <c r="E13" s="107">
        <v>0.12897658942663881</v>
      </c>
      <c r="F13" s="106">
        <v>794.64321199999995</v>
      </c>
      <c r="G13" s="107">
        <v>0.1384867660272851</v>
      </c>
      <c r="H13" s="106">
        <v>6112.6400923076926</v>
      </c>
      <c r="I13" s="108">
        <v>0.29788230245375169</v>
      </c>
    </row>
    <row r="14" spans="1:9" x14ac:dyDescent="0.25">
      <c r="A14" s="109" t="s">
        <v>23</v>
      </c>
      <c r="B14" s="110">
        <v>1287</v>
      </c>
      <c r="C14" s="111">
        <v>8.2452431289640596E-2</v>
      </c>
      <c r="D14" s="110">
        <v>6788.3395236666656</v>
      </c>
      <c r="E14" s="111">
        <v>0.32820634172626179</v>
      </c>
      <c r="F14" s="110">
        <v>2033.5281460000001</v>
      </c>
      <c r="G14" s="112">
        <v>0.35439393719379164</v>
      </c>
      <c r="H14" s="110">
        <v>1580.0529494949496</v>
      </c>
      <c r="I14" s="113">
        <v>0.29956193836657224</v>
      </c>
    </row>
    <row r="15" spans="1:9" ht="24" customHeight="1" x14ac:dyDescent="0.3">
      <c r="A15" s="161" t="s">
        <v>24</v>
      </c>
      <c r="B15" s="162">
        <v>95</v>
      </c>
      <c r="C15" s="163">
        <v>6.0862323018771218E-3</v>
      </c>
      <c r="D15" s="162">
        <v>7932.2781480000003</v>
      </c>
      <c r="E15" s="163">
        <v>0.38351411025240373</v>
      </c>
      <c r="F15" s="162">
        <v>1923.677774</v>
      </c>
      <c r="G15" s="163">
        <v>0.33524971934174985</v>
      </c>
      <c r="H15" s="162">
        <v>20249.239726315787</v>
      </c>
      <c r="I15" s="164">
        <v>0.24251264745236212</v>
      </c>
    </row>
    <row r="16" spans="1:9" ht="24.75" customHeight="1" x14ac:dyDescent="0.25">
      <c r="A16" s="114" t="s">
        <v>13</v>
      </c>
      <c r="B16" s="115">
        <v>15609</v>
      </c>
      <c r="C16" s="116">
        <v>1</v>
      </c>
      <c r="D16" s="115">
        <v>20683.145511333332</v>
      </c>
      <c r="E16" s="116">
        <v>1</v>
      </c>
      <c r="F16" s="115">
        <v>5738.044398</v>
      </c>
      <c r="G16" s="117">
        <v>100</v>
      </c>
      <c r="H16" s="115">
        <v>367.61127541802807</v>
      </c>
      <c r="I16" s="118">
        <v>0.27742610014786379</v>
      </c>
    </row>
    <row r="17" spans="1:12" x14ac:dyDescent="0.25">
      <c r="A17" s="150" t="s">
        <v>123</v>
      </c>
    </row>
    <row r="18" spans="1:12" x14ac:dyDescent="0.25">
      <c r="A18" s="151" t="s">
        <v>122</v>
      </c>
    </row>
    <row r="19" spans="1:12" x14ac:dyDescent="0.25">
      <c r="A19" s="151" t="s">
        <v>182</v>
      </c>
      <c r="B19" s="70"/>
      <c r="D19" s="70"/>
    </row>
    <row r="20" spans="1:12" x14ac:dyDescent="0.25">
      <c r="A20" s="151" t="s">
        <v>235</v>
      </c>
      <c r="B20" s="70"/>
      <c r="D20" s="70"/>
    </row>
    <row r="21" spans="1:12" x14ac:dyDescent="0.25">
      <c r="A21" s="71" t="s">
        <v>177</v>
      </c>
    </row>
    <row r="23" spans="1:12" ht="60" x14ac:dyDescent="0.25">
      <c r="A23" s="3" t="s">
        <v>181</v>
      </c>
      <c r="B23" s="3" t="s">
        <v>124</v>
      </c>
      <c r="C23" s="119" t="s">
        <v>14</v>
      </c>
      <c r="D23" s="3" t="s">
        <v>125</v>
      </c>
      <c r="E23" s="119" t="s">
        <v>3</v>
      </c>
      <c r="F23" s="3" t="s">
        <v>126</v>
      </c>
      <c r="G23" s="119" t="s">
        <v>5</v>
      </c>
      <c r="H23" s="3" t="s">
        <v>136</v>
      </c>
      <c r="I23" s="3" t="s">
        <v>11</v>
      </c>
    </row>
    <row r="24" spans="1:12" x14ac:dyDescent="0.25">
      <c r="A24" s="105" t="s">
        <v>15</v>
      </c>
      <c r="B24" s="64">
        <v>2235</v>
      </c>
      <c r="C24" s="2">
        <f>B24/$B$28</f>
        <v>0.45325491786655853</v>
      </c>
      <c r="D24" s="62">
        <v>181.114328</v>
      </c>
      <c r="E24" s="2">
        <f>D24/$D$28</f>
        <v>0.30640584331400167</v>
      </c>
      <c r="F24" s="62">
        <v>36.256199000000002</v>
      </c>
      <c r="G24" s="2">
        <f>F24/$F$28</f>
        <v>0.30690162660778481</v>
      </c>
      <c r="H24" s="165">
        <f>F24*1000/B24</f>
        <v>16.2220129753915</v>
      </c>
      <c r="I24" s="2">
        <f>F24/D24</f>
        <v>0.20018404617883132</v>
      </c>
      <c r="L24" s="1"/>
    </row>
    <row r="25" spans="1:12" x14ac:dyDescent="0.25">
      <c r="A25" s="105" t="s">
        <v>16</v>
      </c>
      <c r="B25" s="64">
        <v>2051</v>
      </c>
      <c r="C25" s="2">
        <f>B25/$B$28</f>
        <v>0.41593997160819307</v>
      </c>
      <c r="D25" s="62">
        <v>290.16110900000001</v>
      </c>
      <c r="E25" s="2">
        <f>D25/$D$28</f>
        <v>0.49088915428088581</v>
      </c>
      <c r="F25" s="62">
        <v>57.937430999999997</v>
      </c>
      <c r="G25" s="2">
        <f>F25/$F$28</f>
        <v>0.4904290109224162</v>
      </c>
      <c r="H25" s="165">
        <f t="shared" ref="H25:H28" si="0">F25*1000/B25</f>
        <v>28.248381764992686</v>
      </c>
      <c r="I25" s="2">
        <f t="shared" ref="I25:I27" si="1">F25/D25</f>
        <v>0.19967331666077964</v>
      </c>
      <c r="L25" s="1"/>
    </row>
    <row r="26" spans="1:12" x14ac:dyDescent="0.25">
      <c r="A26" s="105" t="s">
        <v>17</v>
      </c>
      <c r="B26" s="64">
        <v>418</v>
      </c>
      <c r="C26" s="2">
        <f>B26/$B$28</f>
        <v>8.4769823565199756E-2</v>
      </c>
      <c r="D26" s="62">
        <v>75.425265999999993</v>
      </c>
      <c r="E26" s="2">
        <f>D26/$D$28</f>
        <v>0.12760305874813446</v>
      </c>
      <c r="F26" s="62">
        <v>15.077204</v>
      </c>
      <c r="G26" s="2">
        <f>F26/$F$28</f>
        <v>0.12762558017450754</v>
      </c>
      <c r="H26" s="165">
        <f t="shared" si="0"/>
        <v>36.069866028708134</v>
      </c>
      <c r="I26" s="2">
        <f t="shared" si="1"/>
        <v>0.19989593407598988</v>
      </c>
      <c r="L26" s="1"/>
    </row>
    <row r="27" spans="1:12" x14ac:dyDescent="0.25">
      <c r="A27" s="105" t="s">
        <v>18</v>
      </c>
      <c r="B27" s="1">
        <v>227</v>
      </c>
      <c r="C27" s="2">
        <f>B27/$B$28</f>
        <v>4.6035286960048674E-2</v>
      </c>
      <c r="D27" s="62">
        <v>44.392228000000003</v>
      </c>
      <c r="E27" s="2">
        <f>D27/$D$28</f>
        <v>7.5101943656978032E-2</v>
      </c>
      <c r="F27" s="62">
        <v>8.8653890000000004</v>
      </c>
      <c r="G27" s="2">
        <f>F27/$F$28</f>
        <v>7.5043782295291434E-2</v>
      </c>
      <c r="H27" s="165">
        <f t="shared" si="0"/>
        <v>39.054577092511018</v>
      </c>
      <c r="I27" s="2">
        <f t="shared" si="1"/>
        <v>0.19970588094834979</v>
      </c>
      <c r="K27" s="214"/>
      <c r="L27" s="1"/>
    </row>
    <row r="28" spans="1:12" x14ac:dyDescent="0.25">
      <c r="A28" s="114" t="s">
        <v>13</v>
      </c>
      <c r="B28" s="115">
        <v>4931</v>
      </c>
      <c r="C28" s="166">
        <f>B28/$B$28</f>
        <v>1</v>
      </c>
      <c r="D28" s="115">
        <v>591.09293100000002</v>
      </c>
      <c r="E28" s="166">
        <f>D28/$D$28</f>
        <v>1</v>
      </c>
      <c r="F28" s="115">
        <v>118.136223</v>
      </c>
      <c r="G28" s="166">
        <f>F28/$F$28</f>
        <v>1</v>
      </c>
      <c r="H28" s="115">
        <f t="shared" si="0"/>
        <v>23.957863110930845</v>
      </c>
      <c r="I28" s="166">
        <f>F28/D28</f>
        <v>0.19986065947386536</v>
      </c>
      <c r="L28" s="1"/>
    </row>
    <row r="29" spans="1:12" x14ac:dyDescent="0.25">
      <c r="A29" s="150" t="s">
        <v>123</v>
      </c>
    </row>
    <row r="30" spans="1:12" x14ac:dyDescent="0.25">
      <c r="A30" s="151" t="s">
        <v>127</v>
      </c>
      <c r="D30" s="62"/>
      <c r="F30" s="62"/>
    </row>
    <row r="31" spans="1:12" x14ac:dyDescent="0.25">
      <c r="A31" s="151" t="s">
        <v>182</v>
      </c>
      <c r="D31" s="62"/>
      <c r="F31" s="62"/>
    </row>
    <row r="32" spans="1:12" ht="14.45" x14ac:dyDescent="0.3">
      <c r="A32" s="151"/>
      <c r="D32" s="62"/>
      <c r="F32" s="62"/>
    </row>
    <row r="33" spans="1:9" x14ac:dyDescent="0.25">
      <c r="A33" s="71" t="s">
        <v>178</v>
      </c>
      <c r="D33" s="62"/>
      <c r="F33" s="62"/>
    </row>
    <row r="34" spans="1:9" ht="14.45" x14ac:dyDescent="0.3">
      <c r="A34" s="71"/>
      <c r="D34" s="62"/>
      <c r="F34" s="62"/>
    </row>
    <row r="35" spans="1:9" ht="60" x14ac:dyDescent="0.25">
      <c r="A35" s="3" t="s">
        <v>181</v>
      </c>
      <c r="B35" s="3" t="s">
        <v>133</v>
      </c>
      <c r="C35" s="119" t="s">
        <v>14</v>
      </c>
      <c r="D35" s="3" t="s">
        <v>134</v>
      </c>
      <c r="E35" s="119" t="s">
        <v>3</v>
      </c>
      <c r="F35" s="3" t="s">
        <v>138</v>
      </c>
      <c r="G35" s="119" t="s">
        <v>5</v>
      </c>
      <c r="H35" s="3" t="s">
        <v>10</v>
      </c>
      <c r="I35" s="3" t="s">
        <v>11</v>
      </c>
    </row>
    <row r="36" spans="1:9" x14ac:dyDescent="0.25">
      <c r="A36" s="105" t="s">
        <v>15</v>
      </c>
      <c r="B36" s="167">
        <v>496</v>
      </c>
      <c r="C36" s="2">
        <f>B36/B$44</f>
        <v>0.46355140186915889</v>
      </c>
      <c r="D36" s="62">
        <v>51.614201999999999</v>
      </c>
      <c r="E36" s="2">
        <f>D36/D$44</f>
        <v>0.18971437130800395</v>
      </c>
      <c r="F36" s="62">
        <v>14.523116999999999</v>
      </c>
      <c r="G36" s="2">
        <f>F36/F$44</f>
        <v>0.28935518027371865</v>
      </c>
      <c r="H36" s="1">
        <v>29.280477822580643</v>
      </c>
      <c r="I36" s="2">
        <f>F36/D36</f>
        <v>0.28137831134151797</v>
      </c>
    </row>
    <row r="37" spans="1:9" x14ac:dyDescent="0.25">
      <c r="A37" s="105" t="s">
        <v>16</v>
      </c>
      <c r="B37" s="167">
        <v>430</v>
      </c>
      <c r="C37" s="2">
        <f t="shared" ref="C37:C43" si="2">B37/B$44</f>
        <v>0.40186915887850466</v>
      </c>
      <c r="D37" s="62">
        <v>109.97268099999999</v>
      </c>
      <c r="E37" s="2">
        <f t="shared" ref="E37:E44" si="3">D37/D$44</f>
        <v>0.40421816532144916</v>
      </c>
      <c r="F37" s="62">
        <v>22.599606999999999</v>
      </c>
      <c r="G37" s="2">
        <f t="shared" ref="G37:G44" si="4">F37/F$44</f>
        <v>0.4502692746743136</v>
      </c>
      <c r="H37" s="1">
        <v>52.557225581395343</v>
      </c>
      <c r="I37" s="2">
        <f t="shared" ref="I37:I44" si="5">F37/D37</f>
        <v>0.20550201008557753</v>
      </c>
    </row>
    <row r="38" spans="1:9" x14ac:dyDescent="0.25">
      <c r="A38" s="105" t="s">
        <v>17</v>
      </c>
      <c r="B38" s="167">
        <v>69</v>
      </c>
      <c r="C38" s="2">
        <f t="shared" si="2"/>
        <v>6.4485981308411211E-2</v>
      </c>
      <c r="D38" s="62">
        <v>25.081168000000002</v>
      </c>
      <c r="E38" s="2">
        <f t="shared" si="3"/>
        <v>9.2188929294894986E-2</v>
      </c>
      <c r="F38" s="62">
        <v>4.7411859999999999</v>
      </c>
      <c r="G38" s="2">
        <f t="shared" si="4"/>
        <v>9.4462278981931422E-2</v>
      </c>
      <c r="H38" s="1">
        <v>68.712840579710146</v>
      </c>
      <c r="I38" s="2">
        <f t="shared" si="5"/>
        <v>0.18903370050389995</v>
      </c>
    </row>
    <row r="39" spans="1:9" x14ac:dyDescent="0.25">
      <c r="A39" s="105" t="s">
        <v>18</v>
      </c>
      <c r="B39" s="167">
        <v>47</v>
      </c>
      <c r="C39" s="2">
        <f t="shared" si="2"/>
        <v>4.3925233644859812E-2</v>
      </c>
      <c r="D39" s="62">
        <v>31.508506000000001</v>
      </c>
      <c r="E39" s="2">
        <f t="shared" si="3"/>
        <v>0.11581340357920231</v>
      </c>
      <c r="F39" s="62">
        <v>4.6920659999999996</v>
      </c>
      <c r="G39" s="2">
        <f t="shared" si="4"/>
        <v>9.3483623610977298E-2</v>
      </c>
      <c r="H39" s="1">
        <v>99.8311914893617</v>
      </c>
      <c r="I39" s="2">
        <f t="shared" si="5"/>
        <v>0.14891426461159407</v>
      </c>
    </row>
    <row r="40" spans="1:9" x14ac:dyDescent="0.25">
      <c r="A40" s="109" t="s">
        <v>233</v>
      </c>
      <c r="B40" s="110">
        <f>B36+B37+B38+B39</f>
        <v>1042</v>
      </c>
      <c r="C40" s="236">
        <f t="shared" ref="C40:G40" si="6">C36+C37+C38+C39</f>
        <v>0.97383177570093449</v>
      </c>
      <c r="D40" s="110">
        <f t="shared" si="6"/>
        <v>218.176557</v>
      </c>
      <c r="E40" s="236">
        <f t="shared" si="6"/>
        <v>0.80193486950355042</v>
      </c>
      <c r="F40" s="110">
        <f t="shared" si="6"/>
        <v>46.555975999999994</v>
      </c>
      <c r="G40" s="236">
        <f t="shared" si="6"/>
        <v>0.92757035754094086</v>
      </c>
      <c r="H40" s="110">
        <f>F40/B40*1000</f>
        <v>44.679439539347399</v>
      </c>
      <c r="I40" s="236">
        <f>F40/D40</f>
        <v>0.2133867022202573</v>
      </c>
    </row>
    <row r="41" spans="1:9" ht="14.45" x14ac:dyDescent="0.3">
      <c r="A41" s="156" t="s">
        <v>229</v>
      </c>
      <c r="B41" s="157">
        <v>716</v>
      </c>
      <c r="C41" s="158">
        <f>B41/B44</f>
        <v>0.66915887850467293</v>
      </c>
      <c r="D41" s="157">
        <v>133.255911</v>
      </c>
      <c r="E41" s="158">
        <f>D41/D44</f>
        <v>0.48979855153898005</v>
      </c>
      <c r="F41" s="157">
        <v>31.607652999999999</v>
      </c>
      <c r="G41" s="158">
        <f>F41/F44</f>
        <v>0.62974347255097818</v>
      </c>
      <c r="H41" s="157">
        <f>F41/B41*1000</f>
        <v>44.144766759776537</v>
      </c>
      <c r="I41" s="160">
        <f>F41/D41</f>
        <v>0.23719512900257009</v>
      </c>
    </row>
    <row r="42" spans="1:9" x14ac:dyDescent="0.25">
      <c r="A42" s="105" t="s">
        <v>20</v>
      </c>
      <c r="B42" s="167">
        <v>19</v>
      </c>
      <c r="C42" s="2">
        <f t="shared" si="2"/>
        <v>1.7757009345794394E-2</v>
      </c>
      <c r="D42" s="62">
        <v>22.241955999999998</v>
      </c>
      <c r="E42" s="2">
        <f t="shared" si="3"/>
        <v>8.1753055083565687E-2</v>
      </c>
      <c r="F42" s="62">
        <v>2.1227230000000001</v>
      </c>
      <c r="G42" s="2">
        <f t="shared" si="4"/>
        <v>4.2292635688066751E-2</v>
      </c>
      <c r="H42" s="1">
        <v>111.72226315789473</v>
      </c>
      <c r="I42" s="2">
        <f t="shared" si="5"/>
        <v>9.5437784338751511E-2</v>
      </c>
    </row>
    <row r="43" spans="1:9" ht="14.45" x14ac:dyDescent="0.3">
      <c r="A43" s="105" t="s">
        <v>135</v>
      </c>
      <c r="B43" s="70">
        <v>9</v>
      </c>
      <c r="C43" s="2">
        <f t="shared" si="2"/>
        <v>8.4112149532710283E-3</v>
      </c>
      <c r="D43" s="62">
        <v>31.644176000000002</v>
      </c>
      <c r="E43" s="2">
        <f t="shared" si="3"/>
        <v>0.11631207541288399</v>
      </c>
      <c r="F43" s="62">
        <v>1.512616</v>
      </c>
      <c r="G43" s="2">
        <f t="shared" si="4"/>
        <v>3.013700677099215E-2</v>
      </c>
      <c r="H43" s="1">
        <v>168.06844444444442</v>
      </c>
      <c r="I43" s="2">
        <f t="shared" si="5"/>
        <v>4.7800770669459043E-2</v>
      </c>
    </row>
    <row r="44" spans="1:9" x14ac:dyDescent="0.25">
      <c r="A44" s="114" t="s">
        <v>13</v>
      </c>
      <c r="B44" s="114">
        <v>1070</v>
      </c>
      <c r="C44" s="166">
        <f>B44/B$44</f>
        <v>1</v>
      </c>
      <c r="D44" s="115">
        <v>272.06268899999998</v>
      </c>
      <c r="E44" s="166">
        <f t="shared" si="3"/>
        <v>1</v>
      </c>
      <c r="F44" s="115">
        <v>50.191315000000003</v>
      </c>
      <c r="G44" s="166">
        <f t="shared" si="4"/>
        <v>1</v>
      </c>
      <c r="H44" s="115">
        <v>46.907771028037388</v>
      </c>
      <c r="I44" s="166">
        <f t="shared" si="5"/>
        <v>0.18448437448179456</v>
      </c>
    </row>
    <row r="45" spans="1:9" x14ac:dyDescent="0.25">
      <c r="A45" s="150" t="s">
        <v>123</v>
      </c>
    </row>
    <row r="46" spans="1:9" x14ac:dyDescent="0.25">
      <c r="A46" s="151" t="s">
        <v>137</v>
      </c>
      <c r="B46" s="70"/>
      <c r="D46" s="70"/>
      <c r="F46" s="70"/>
    </row>
    <row r="47" spans="1:9" x14ac:dyDescent="0.25">
      <c r="A47" s="151" t="s">
        <v>182</v>
      </c>
    </row>
    <row r="48" spans="1:9" x14ac:dyDescent="0.25">
      <c r="D48" s="62"/>
      <c r="F48" s="62"/>
    </row>
    <row r="49" spans="1:9" x14ac:dyDescent="0.25">
      <c r="D49" s="62"/>
      <c r="F49" s="62"/>
    </row>
    <row r="50" spans="1:9" x14ac:dyDescent="0.25">
      <c r="A50" s="71" t="s">
        <v>236</v>
      </c>
      <c r="B50" s="217"/>
      <c r="D50" s="62"/>
      <c r="F50" s="62"/>
    </row>
    <row r="51" spans="1:9" x14ac:dyDescent="0.25">
      <c r="A51" s="217"/>
      <c r="B51" s="217"/>
      <c r="D51" s="62"/>
      <c r="F51" s="216"/>
    </row>
    <row r="52" spans="1:9" ht="75" x14ac:dyDescent="0.25">
      <c r="A52" s="3" t="s">
        <v>181</v>
      </c>
      <c r="B52" s="3" t="s">
        <v>230</v>
      </c>
      <c r="C52" s="119" t="s">
        <v>14</v>
      </c>
      <c r="D52" s="3" t="s">
        <v>231</v>
      </c>
      <c r="E52" s="119" t="s">
        <v>3</v>
      </c>
      <c r="F52" s="3" t="s">
        <v>232</v>
      </c>
      <c r="G52" s="119" t="s">
        <v>5</v>
      </c>
    </row>
    <row r="53" spans="1:9" x14ac:dyDescent="0.25">
      <c r="A53" s="218" t="s">
        <v>222</v>
      </c>
      <c r="B53" s="219">
        <v>6710</v>
      </c>
      <c r="C53" s="2">
        <f>B53/$B$64</f>
        <v>0.40575678780915525</v>
      </c>
      <c r="D53" s="62">
        <v>1066.2785370000001</v>
      </c>
      <c r="E53" s="2">
        <v>5.0883700453190392E-2</v>
      </c>
      <c r="F53" s="216">
        <v>315.19521600000002</v>
      </c>
      <c r="G53" s="225">
        <f t="shared" ref="G53:G63" si="7">F53/$F$64</f>
        <v>5.4454454108026754E-2</v>
      </c>
    </row>
    <row r="54" spans="1:9" x14ac:dyDescent="0.25">
      <c r="A54" s="218" t="s">
        <v>223</v>
      </c>
      <c r="B54" s="219">
        <v>5672</v>
      </c>
      <c r="C54" s="2">
        <f>B54/$B$64</f>
        <v>0.34298845014210561</v>
      </c>
      <c r="D54" s="62">
        <v>2388.3161760000003</v>
      </c>
      <c r="E54" s="2">
        <v>0.11397243841089633</v>
      </c>
      <c r="F54" s="216">
        <v>705.647738</v>
      </c>
      <c r="G54" s="225">
        <f t="shared" si="7"/>
        <v>0.12191067762067138</v>
      </c>
    </row>
    <row r="55" spans="1:9" x14ac:dyDescent="0.25">
      <c r="A55" s="218" t="s">
        <v>227</v>
      </c>
      <c r="B55" s="219">
        <v>1437</v>
      </c>
      <c r="C55" s="2">
        <f>B55/$B$64</f>
        <v>8.6896051278950226E-2</v>
      </c>
      <c r="D55" s="62">
        <v>1134.54853</v>
      </c>
      <c r="E55" s="2">
        <v>5.4141601417348501E-2</v>
      </c>
      <c r="F55" s="216">
        <v>337.73909100000003</v>
      </c>
      <c r="G55" s="225">
        <f t="shared" si="7"/>
        <v>5.8349228978609155E-2</v>
      </c>
    </row>
    <row r="56" spans="1:9" x14ac:dyDescent="0.25">
      <c r="A56" s="218" t="s">
        <v>224</v>
      </c>
      <c r="B56" s="219">
        <v>1320</v>
      </c>
      <c r="C56" s="2">
        <f>B56/$B$64</f>
        <v>7.9821007437866603E-2</v>
      </c>
      <c r="D56" s="62">
        <v>1591.5611536666663</v>
      </c>
      <c r="E56" s="2">
        <v>7.5950624706336706E-2</v>
      </c>
      <c r="F56" s="216">
        <v>468.812409</v>
      </c>
      <c r="G56" s="225">
        <f t="shared" si="7"/>
        <v>8.0994007888634853E-2</v>
      </c>
    </row>
    <row r="57" spans="1:9" s="55" customFormat="1" x14ac:dyDescent="0.25">
      <c r="A57" s="222" t="s">
        <v>12</v>
      </c>
      <c r="B57" s="223">
        <f>SUM(B53:B56)</f>
        <v>15139</v>
      </c>
      <c r="C57" s="224">
        <f>SUM(C53:C56)</f>
        <v>0.91546229666807777</v>
      </c>
      <c r="D57" s="221">
        <v>6180.704396666667</v>
      </c>
      <c r="E57" s="2">
        <v>0.29494836498777194</v>
      </c>
      <c r="F57" s="221">
        <v>1827.3944540000002</v>
      </c>
      <c r="G57" s="237">
        <f t="shared" si="7"/>
        <v>0.3157083685959422</v>
      </c>
    </row>
    <row r="58" spans="1:9" s="230" customFormat="1" x14ac:dyDescent="0.25">
      <c r="A58" s="226" t="s">
        <v>116</v>
      </c>
      <c r="B58" s="227">
        <v>12981</v>
      </c>
      <c r="C58" s="228">
        <v>0.78496704359920177</v>
      </c>
      <c r="D58" s="229">
        <v>4896.585462</v>
      </c>
      <c r="E58" s="234">
        <v>0.2336691392034039</v>
      </c>
      <c r="F58" s="233">
        <v>1454.0730820000001</v>
      </c>
      <c r="G58" s="235">
        <v>0.25121179476748789</v>
      </c>
    </row>
    <row r="59" spans="1:9" s="67" customFormat="1" x14ac:dyDescent="0.25">
      <c r="A59" s="231" t="s">
        <v>229</v>
      </c>
      <c r="B59" s="227">
        <v>10781</v>
      </c>
      <c r="C59" s="228">
        <f>B59/B64</f>
        <v>0.65193203120275744</v>
      </c>
      <c r="D59" s="232">
        <v>3742.432131</v>
      </c>
      <c r="E59" s="228">
        <v>0.17859198034312396</v>
      </c>
      <c r="F59" s="232">
        <v>1114.5753609999999</v>
      </c>
      <c r="G59" s="228">
        <f>F59/F64</f>
        <v>0.19255873745720761</v>
      </c>
    </row>
    <row r="60" spans="1:9" x14ac:dyDescent="0.25">
      <c r="A60" s="218" t="s">
        <v>226</v>
      </c>
      <c r="B60" s="219">
        <v>595</v>
      </c>
      <c r="C60" s="2">
        <f>B60/$B$64</f>
        <v>3.597992380722017E-2</v>
      </c>
      <c r="D60" s="62">
        <v>1147.4359480000001</v>
      </c>
      <c r="E60" s="2">
        <v>5.4756599745057553E-2</v>
      </c>
      <c r="F60" s="62">
        <v>341.59793500000001</v>
      </c>
      <c r="G60" s="238">
        <f t="shared" si="7"/>
        <v>5.9015899133615678E-2</v>
      </c>
    </row>
    <row r="61" spans="1:9" x14ac:dyDescent="0.25">
      <c r="A61" s="218" t="s">
        <v>228</v>
      </c>
      <c r="B61" s="219">
        <v>575</v>
      </c>
      <c r="C61" s="2">
        <f>B61/$B$64</f>
        <v>3.4770514603616132E-2</v>
      </c>
      <c r="D61" s="62">
        <v>3007.6514649999999</v>
      </c>
      <c r="E61" s="2">
        <v>0.1435276345740224</v>
      </c>
      <c r="F61" s="62">
        <v>899.81178399999999</v>
      </c>
      <c r="G61" s="238">
        <f t="shared" si="7"/>
        <v>0.15545527663620909</v>
      </c>
    </row>
    <row r="62" spans="1:9" x14ac:dyDescent="0.25">
      <c r="A62" s="218" t="s">
        <v>225</v>
      </c>
      <c r="B62" s="219">
        <v>132</v>
      </c>
      <c r="C62" s="2">
        <f>B62/$B$64</f>
        <v>7.9821007437866597E-3</v>
      </c>
      <c r="D62" s="62">
        <v>2671.6550866666666</v>
      </c>
      <c r="E62" s="2">
        <v>0.12749360737080001</v>
      </c>
      <c r="F62" s="62">
        <v>795.65376600000002</v>
      </c>
      <c r="G62" s="238">
        <f t="shared" si="7"/>
        <v>0.13746049840593283</v>
      </c>
    </row>
    <row r="63" spans="1:9" x14ac:dyDescent="0.25">
      <c r="A63" s="218" t="s">
        <v>221</v>
      </c>
      <c r="B63" s="219">
        <v>96</v>
      </c>
      <c r="C63" s="2">
        <f>B63/$B$64</f>
        <v>5.8051641772993894E-3</v>
      </c>
      <c r="D63" s="62">
        <v>7943.612451</v>
      </c>
      <c r="E63" s="2">
        <v>0.37907580659941342</v>
      </c>
      <c r="F63" s="62">
        <v>1923.7777739999999</v>
      </c>
      <c r="G63" s="238">
        <f t="shared" si="7"/>
        <v>0.33235995722830025</v>
      </c>
    </row>
    <row r="64" spans="1:9" x14ac:dyDescent="0.25">
      <c r="A64" s="114" t="s">
        <v>13</v>
      </c>
      <c r="B64" s="114">
        <v>16537</v>
      </c>
      <c r="C64" s="166"/>
      <c r="D64" s="115">
        <f>D16+D44</f>
        <v>20955.208200333331</v>
      </c>
      <c r="E64" s="166">
        <f t="shared" ref="E64" si="8">D64/$D$64</f>
        <v>1</v>
      </c>
      <c r="F64" s="115">
        <f>F16+F44</f>
        <v>5788.235713</v>
      </c>
      <c r="G64" s="166">
        <f>F64/$F$64</f>
        <v>1</v>
      </c>
      <c r="H64" s="115"/>
      <c r="I64" s="166"/>
    </row>
    <row r="65" spans="1:2" x14ac:dyDescent="0.25">
      <c r="A65" s="150" t="s">
        <v>123</v>
      </c>
    </row>
    <row r="66" spans="1:2" x14ac:dyDescent="0.25">
      <c r="A66" s="151" t="s">
        <v>137</v>
      </c>
    </row>
    <row r="67" spans="1:2" x14ac:dyDescent="0.25">
      <c r="A67" s="151" t="s">
        <v>182</v>
      </c>
    </row>
    <row r="69" spans="1:2" x14ac:dyDescent="0.25">
      <c r="B69" s="7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
  <sheetViews>
    <sheetView workbookViewId="0">
      <selection activeCell="J6" sqref="J6"/>
    </sheetView>
  </sheetViews>
  <sheetFormatPr baseColWidth="10" defaultRowHeight="15" x14ac:dyDescent="0.25"/>
  <cols>
    <col min="1" max="1" width="39.28515625" customWidth="1"/>
  </cols>
  <sheetData>
    <row r="2" spans="1:8" x14ac:dyDescent="0.25">
      <c r="A2" s="71" t="s">
        <v>175</v>
      </c>
    </row>
    <row r="3" spans="1:8" thickBot="1" x14ac:dyDescent="0.35">
      <c r="A3" s="71"/>
    </row>
    <row r="4" spans="1:8" ht="14.45" customHeight="1" x14ac:dyDescent="0.25">
      <c r="A4" s="136"/>
      <c r="B4" s="249" t="s">
        <v>1</v>
      </c>
      <c r="C4" s="247" t="s">
        <v>65</v>
      </c>
      <c r="D4" s="251" t="s">
        <v>9</v>
      </c>
      <c r="E4" s="251" t="s">
        <v>66</v>
      </c>
      <c r="F4" s="247" t="s">
        <v>9</v>
      </c>
      <c r="G4" s="247" t="s">
        <v>67</v>
      </c>
      <c r="H4" s="247" t="s">
        <v>68</v>
      </c>
    </row>
    <row r="5" spans="1:8" ht="32.25" customHeight="1" thickBot="1" x14ac:dyDescent="0.3">
      <c r="A5" s="137" t="s">
        <v>64</v>
      </c>
      <c r="B5" s="250"/>
      <c r="C5" s="248"/>
      <c r="D5" s="252"/>
      <c r="E5" s="252"/>
      <c r="F5" s="248"/>
      <c r="G5" s="248"/>
      <c r="H5" s="248"/>
    </row>
    <row r="6" spans="1:8" x14ac:dyDescent="0.25">
      <c r="A6" s="80" t="s">
        <v>117</v>
      </c>
      <c r="B6" s="81">
        <v>15584</v>
      </c>
      <c r="C6" s="82">
        <v>13797</v>
      </c>
      <c r="D6" s="83">
        <v>66.7</v>
      </c>
      <c r="E6" s="84">
        <v>4137</v>
      </c>
      <c r="F6" s="83">
        <v>72.099999999999994</v>
      </c>
      <c r="G6" s="85">
        <v>0.26500000000000001</v>
      </c>
      <c r="H6" s="86">
        <v>0.3</v>
      </c>
    </row>
    <row r="7" spans="1:8" ht="15.75" thickBot="1" x14ac:dyDescent="0.3">
      <c r="A7" s="20" t="s">
        <v>69</v>
      </c>
      <c r="B7" s="21" t="s">
        <v>183</v>
      </c>
      <c r="C7" s="22">
        <v>6887</v>
      </c>
      <c r="D7" s="75">
        <v>33.299999999999997</v>
      </c>
      <c r="E7" s="22">
        <v>1601</v>
      </c>
      <c r="F7" s="74">
        <v>27.9</v>
      </c>
      <c r="G7" s="23">
        <v>64.06</v>
      </c>
      <c r="H7" s="76">
        <v>0.23</v>
      </c>
    </row>
    <row r="8" spans="1:8" thickBot="1" x14ac:dyDescent="0.35">
      <c r="A8" s="78" t="s">
        <v>63</v>
      </c>
      <c r="B8" s="79">
        <v>15609</v>
      </c>
      <c r="C8" s="79">
        <v>20683</v>
      </c>
      <c r="D8" s="77">
        <v>100</v>
      </c>
      <c r="E8" s="79">
        <v>5738</v>
      </c>
      <c r="F8" s="77">
        <v>100</v>
      </c>
      <c r="G8" s="77">
        <v>0.36499999999999999</v>
      </c>
      <c r="H8" s="77">
        <v>0.28000000000000003</v>
      </c>
    </row>
    <row r="9" spans="1:8" x14ac:dyDescent="0.25">
      <c r="A9" s="152" t="s">
        <v>123</v>
      </c>
    </row>
    <row r="10" spans="1:8" x14ac:dyDescent="0.25">
      <c r="A10" s="151" t="s">
        <v>122</v>
      </c>
    </row>
    <row r="11" spans="1:8" x14ac:dyDescent="0.25">
      <c r="A11" s="153" t="s">
        <v>184</v>
      </c>
    </row>
  </sheetData>
  <mergeCells count="7">
    <mergeCell ref="H4:H5"/>
    <mergeCell ref="B4:B5"/>
    <mergeCell ref="C4:C5"/>
    <mergeCell ref="D4:D5"/>
    <mergeCell ref="E4:E5"/>
    <mergeCell ref="F4:F5"/>
    <mergeCell ref="G4:G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5"/>
  <sheetViews>
    <sheetView workbookViewId="0">
      <selection activeCell="J16" sqref="J16"/>
    </sheetView>
  </sheetViews>
  <sheetFormatPr baseColWidth="10" defaultRowHeight="15" x14ac:dyDescent="0.25"/>
  <cols>
    <col min="1" max="1" width="29.28515625" customWidth="1"/>
    <col min="6" max="6" width="13" customWidth="1"/>
  </cols>
  <sheetData>
    <row r="2" spans="1:8" x14ac:dyDescent="0.25">
      <c r="A2" s="71" t="s">
        <v>188</v>
      </c>
    </row>
    <row r="3" spans="1:8" ht="14.45" x14ac:dyDescent="0.3">
      <c r="A3" s="72"/>
    </row>
    <row r="4" spans="1:8" ht="62.25" customHeight="1" x14ac:dyDescent="0.25">
      <c r="A4" s="87" t="s">
        <v>187</v>
      </c>
      <c r="B4" s="262" t="s">
        <v>25</v>
      </c>
      <c r="C4" s="262" t="s">
        <v>26</v>
      </c>
      <c r="D4" s="262" t="s">
        <v>27</v>
      </c>
      <c r="E4" s="262" t="s">
        <v>129</v>
      </c>
      <c r="F4" s="262" t="s">
        <v>243</v>
      </c>
      <c r="G4" s="262" t="s">
        <v>28</v>
      </c>
    </row>
    <row r="5" spans="1:8" ht="14.45" x14ac:dyDescent="0.3">
      <c r="A5" s="88" t="s">
        <v>29</v>
      </c>
      <c r="B5" s="89">
        <v>0.6201618533137605</v>
      </c>
      <c r="C5" s="89">
        <v>0.59231945416627096</v>
      </c>
      <c r="D5" s="90">
        <v>3393.2604730000007</v>
      </c>
      <c r="E5" s="91">
        <v>0.92282198623407252</v>
      </c>
      <c r="F5" s="90">
        <v>46.317649000000003</v>
      </c>
      <c r="G5" s="91">
        <v>0.30091628669150922</v>
      </c>
      <c r="H5" s="220"/>
    </row>
    <row r="6" spans="1:8" x14ac:dyDescent="0.25">
      <c r="A6" s="92" t="s">
        <v>30</v>
      </c>
      <c r="B6" s="93">
        <v>0.14453763763166039</v>
      </c>
      <c r="C6" s="94">
        <v>0.15298982846250786</v>
      </c>
      <c r="D6" s="95">
        <v>876.44316600000002</v>
      </c>
      <c r="E6" s="94">
        <v>2.3917883004260796E-3</v>
      </c>
      <c r="F6" s="95">
        <v>0.120047</v>
      </c>
      <c r="G6" s="94">
        <v>8.6508669465105756E-2</v>
      </c>
      <c r="H6" s="220"/>
    </row>
    <row r="7" spans="1:8" ht="14.45" x14ac:dyDescent="0.3">
      <c r="A7" s="96" t="s">
        <v>31</v>
      </c>
      <c r="B7" s="97">
        <v>0.13151558772864069</v>
      </c>
      <c r="C7" s="98">
        <v>0.11471934588832204</v>
      </c>
      <c r="D7" s="99">
        <v>657.200467</v>
      </c>
      <c r="E7" s="97">
        <v>0</v>
      </c>
      <c r="F7" s="99">
        <v>0</v>
      </c>
      <c r="G7" s="97">
        <v>6.0526415509894824E-3</v>
      </c>
      <c r="H7" s="220"/>
    </row>
    <row r="8" spans="1:8" x14ac:dyDescent="0.25">
      <c r="A8" s="92" t="s">
        <v>32</v>
      </c>
      <c r="B8" s="94">
        <v>7.1162980514423504E-2</v>
      </c>
      <c r="C8" s="94">
        <v>6.2609665930523348E-2</v>
      </c>
      <c r="D8" s="95">
        <v>358.67622299999999</v>
      </c>
      <c r="E8" s="94">
        <v>0</v>
      </c>
      <c r="F8" s="95">
        <v>0</v>
      </c>
      <c r="G8" s="94">
        <v>6.2149152090935278E-3</v>
      </c>
      <c r="H8" s="220"/>
    </row>
    <row r="9" spans="1:8" ht="14.45" x14ac:dyDescent="0.3">
      <c r="A9" s="96" t="s">
        <v>33</v>
      </c>
      <c r="B9" s="97">
        <v>7.8110824106262952E-2</v>
      </c>
      <c r="C9" s="97">
        <v>5.6450757117627148E-2</v>
      </c>
      <c r="D9" s="99">
        <v>323.39326599999998</v>
      </c>
      <c r="E9" s="97">
        <v>0</v>
      </c>
      <c r="F9" s="99">
        <v>0</v>
      </c>
      <c r="G9" s="97">
        <v>1.7394226153937997E-2</v>
      </c>
      <c r="H9" s="220"/>
    </row>
    <row r="10" spans="1:8" ht="14.45" x14ac:dyDescent="0.3">
      <c r="A10" s="92" t="s">
        <v>34</v>
      </c>
      <c r="B10" s="94">
        <v>5.1495030599498982E-2</v>
      </c>
      <c r="C10" s="94">
        <v>5.5470161388593731E-2</v>
      </c>
      <c r="D10" s="95">
        <v>317.77566100000001</v>
      </c>
      <c r="E10" s="94">
        <v>5.156370180777292E-3</v>
      </c>
      <c r="F10" s="95">
        <v>0.25880500000000001</v>
      </c>
      <c r="G10" s="94">
        <v>2.7277032189153665E-2</v>
      </c>
      <c r="H10" s="220"/>
    </row>
    <row r="11" spans="1:8" x14ac:dyDescent="0.25">
      <c r="A11" s="96" t="s">
        <v>35</v>
      </c>
      <c r="B11" s="97">
        <v>3.3229466634563207E-2</v>
      </c>
      <c r="C11" s="97">
        <v>3.5748391940603849E-2</v>
      </c>
      <c r="D11" s="99">
        <v>204.794228</v>
      </c>
      <c r="E11" s="97">
        <v>8.0149125401476323E-3</v>
      </c>
      <c r="F11" s="99">
        <v>0.402279</v>
      </c>
      <c r="G11" s="97">
        <v>6.6718215271445988E-2</v>
      </c>
      <c r="H11" s="220"/>
    </row>
    <row r="12" spans="1:8" x14ac:dyDescent="0.25">
      <c r="A12" s="92" t="s">
        <v>36</v>
      </c>
      <c r="B12" s="94">
        <v>2.6859396589150018E-2</v>
      </c>
      <c r="C12" s="94">
        <v>2.9113859012675269E-2</v>
      </c>
      <c r="D12" s="95">
        <v>166.786531</v>
      </c>
      <c r="E12" s="94">
        <v>6.4216289212585881E-4</v>
      </c>
      <c r="F12" s="95">
        <v>3.2231000000000003E-2</v>
      </c>
      <c r="G12" s="94">
        <v>3.0689645864826295E-2</v>
      </c>
      <c r="H12" s="220"/>
    </row>
    <row r="13" spans="1:8" x14ac:dyDescent="0.25">
      <c r="A13" s="96" t="s">
        <v>37</v>
      </c>
      <c r="B13" s="97">
        <v>2.99269185463511E-2</v>
      </c>
      <c r="C13" s="97">
        <v>2.7449080523507603E-2</v>
      </c>
      <c r="D13" s="99">
        <v>157.249402</v>
      </c>
      <c r="E13" s="97">
        <v>0</v>
      </c>
      <c r="F13" s="99">
        <v>0</v>
      </c>
      <c r="G13" s="97">
        <v>1.8540349461045693E-3</v>
      </c>
      <c r="H13" s="220"/>
    </row>
    <row r="14" spans="1:8" ht="14.45" x14ac:dyDescent="0.3">
      <c r="A14" s="92" t="s">
        <v>38</v>
      </c>
      <c r="B14" s="94">
        <v>4.1644846985581822E-3</v>
      </c>
      <c r="C14" s="94">
        <v>4.5140373977798597E-3</v>
      </c>
      <c r="D14" s="95">
        <v>25.859870999999998</v>
      </c>
      <c r="E14" s="94">
        <v>0.89736044971126971</v>
      </c>
      <c r="F14" s="95">
        <v>45.039701000000001</v>
      </c>
      <c r="G14" s="94">
        <v>9.0777519606846779E-3</v>
      </c>
      <c r="H14" s="220"/>
    </row>
    <row r="15" spans="1:8" x14ac:dyDescent="0.25">
      <c r="A15" s="100" t="s">
        <v>39</v>
      </c>
      <c r="B15" s="97">
        <v>4.9159526264651511E-2</v>
      </c>
      <c r="C15" s="97">
        <v>5.325432650413009E-2</v>
      </c>
      <c r="D15" s="99">
        <v>305.08165800000006</v>
      </c>
      <c r="E15" s="97">
        <v>9.2563026093259362E-3</v>
      </c>
      <c r="F15" s="99">
        <v>0.46458600000000005</v>
      </c>
      <c r="G15" s="97">
        <v>4.9129154080167235E-2</v>
      </c>
      <c r="H15" s="220"/>
    </row>
    <row r="16" spans="1:8" ht="14.45" x14ac:dyDescent="0.3">
      <c r="A16" s="101" t="s">
        <v>40</v>
      </c>
      <c r="B16" s="102">
        <v>0.35786131498281559</v>
      </c>
      <c r="C16" s="102">
        <v>0.38387680347215092</v>
      </c>
      <c r="D16" s="103">
        <v>2199.1409779999999</v>
      </c>
      <c r="E16" s="102">
        <v>7.7178013765927422E-2</v>
      </c>
      <c r="F16" s="103">
        <v>3.8736659999999996</v>
      </c>
      <c r="G16" s="102">
        <v>0.68557583631134822</v>
      </c>
      <c r="H16" s="220"/>
    </row>
    <row r="17" spans="1:8" ht="14.45" x14ac:dyDescent="0.3">
      <c r="A17" s="96" t="s">
        <v>41</v>
      </c>
      <c r="B17" s="97">
        <v>0.11199457353963536</v>
      </c>
      <c r="C17" s="97">
        <v>0.1213039186813521</v>
      </c>
      <c r="D17" s="99">
        <v>694.92195400000003</v>
      </c>
      <c r="E17" s="97">
        <v>1.0672962045325969E-3</v>
      </c>
      <c r="F17" s="99">
        <v>5.3569000000000006E-2</v>
      </c>
      <c r="G17" s="97">
        <v>0.35899382748145026</v>
      </c>
      <c r="H17" s="220"/>
    </row>
    <row r="18" spans="1:8" ht="14.45" x14ac:dyDescent="0.3">
      <c r="A18" s="92" t="s">
        <v>42</v>
      </c>
      <c r="B18" s="94">
        <v>0.1076363344627693</v>
      </c>
      <c r="C18" s="93">
        <v>0.11539931395484976</v>
      </c>
      <c r="D18" s="95">
        <v>661.09584600000005</v>
      </c>
      <c r="E18" s="94">
        <v>4.5180525754306301E-3</v>
      </c>
      <c r="F18" s="95">
        <v>0.22676700000000002</v>
      </c>
      <c r="G18" s="94">
        <v>0.11131171395998925</v>
      </c>
      <c r="H18" s="220"/>
    </row>
    <row r="19" spans="1:8" ht="14.45" x14ac:dyDescent="0.3">
      <c r="A19" s="96" t="s">
        <v>185</v>
      </c>
      <c r="B19" s="97">
        <v>4.7051605108456476E-2</v>
      </c>
      <c r="C19" s="97">
        <v>5.0970037629165056E-2</v>
      </c>
      <c r="D19" s="99">
        <v>291.995498</v>
      </c>
      <c r="E19" s="97">
        <v>5.5119177491165551E-2</v>
      </c>
      <c r="F19" s="99">
        <v>2.7665039999999999</v>
      </c>
      <c r="G19" s="97">
        <v>7.6948514788482095E-2</v>
      </c>
      <c r="H19" s="220"/>
    </row>
    <row r="20" spans="1:8" ht="14.45" x14ac:dyDescent="0.3">
      <c r="A20" s="92" t="s">
        <v>43</v>
      </c>
      <c r="B20" s="94">
        <v>1.9099499531323175E-2</v>
      </c>
      <c r="C20" s="94">
        <v>2.0687330704228235E-2</v>
      </c>
      <c r="D20" s="95">
        <v>118.51290899999999</v>
      </c>
      <c r="E20" s="94">
        <v>1.7113917019309019E-3</v>
      </c>
      <c r="F20" s="95">
        <v>8.5897000000000015E-2</v>
      </c>
      <c r="G20" s="94">
        <v>5.998177629238903E-2</v>
      </c>
      <c r="H20" s="220"/>
    </row>
    <row r="21" spans="1:8" ht="14.45" x14ac:dyDescent="0.3">
      <c r="A21" s="96" t="s">
        <v>44</v>
      </c>
      <c r="B21" s="97">
        <v>1.7972827527433288E-2</v>
      </c>
      <c r="C21" s="97">
        <v>1.9457589939102918E-2</v>
      </c>
      <c r="D21" s="99">
        <v>111.46801000000001</v>
      </c>
      <c r="E21" s="97">
        <v>2.1119191637039198E-6</v>
      </c>
      <c r="F21" s="99">
        <v>1.0600000000000002E-4</v>
      </c>
      <c r="G21" s="97">
        <v>4.7074596223873697E-3</v>
      </c>
      <c r="H21" s="220"/>
    </row>
    <row r="22" spans="1:8" ht="14.45" x14ac:dyDescent="0.3">
      <c r="A22" s="92" t="s">
        <v>45</v>
      </c>
      <c r="B22" s="94">
        <v>1.5248372279441336E-2</v>
      </c>
      <c r="C22" s="94">
        <v>1.6412710246673966E-2</v>
      </c>
      <c r="D22" s="95">
        <v>94.024602000000002</v>
      </c>
      <c r="E22" s="94">
        <v>2.5738715951156093E-3</v>
      </c>
      <c r="F22" s="95">
        <v>0.12918600000000002</v>
      </c>
      <c r="G22" s="94">
        <v>3.0156729420973442E-3</v>
      </c>
      <c r="H22" s="220"/>
    </row>
    <row r="23" spans="1:8" ht="14.45" x14ac:dyDescent="0.3">
      <c r="A23" s="96" t="s">
        <v>46</v>
      </c>
      <c r="B23" s="97">
        <v>1.2364342641203719E-2</v>
      </c>
      <c r="C23" s="97">
        <v>1.0947734807710625E-2</v>
      </c>
      <c r="D23" s="99">
        <v>62.717027999999999</v>
      </c>
      <c r="E23" s="97">
        <v>1.0259344669491127E-3</v>
      </c>
      <c r="F23" s="99">
        <v>5.1493000000000004E-2</v>
      </c>
      <c r="G23" s="97">
        <v>7.3533615806754384E-3</v>
      </c>
      <c r="H23" s="220"/>
    </row>
    <row r="24" spans="1:8" ht="14.45" x14ac:dyDescent="0.3">
      <c r="A24" s="92" t="s">
        <v>47</v>
      </c>
      <c r="B24" s="94">
        <v>2.6493759892552971E-2</v>
      </c>
      <c r="C24" s="94">
        <v>2.8698167509068277E-2</v>
      </c>
      <c r="D24" s="95">
        <v>164.40513099999998</v>
      </c>
      <c r="E24" s="94">
        <v>1.1160177811639324E-2</v>
      </c>
      <c r="F24" s="95">
        <v>0.56014399999999998</v>
      </c>
      <c r="G24" s="94">
        <v>6.3263509643877294E-2</v>
      </c>
      <c r="H24" s="220"/>
    </row>
    <row r="25" spans="1:8" ht="14.45" x14ac:dyDescent="0.3">
      <c r="A25" s="104" t="s">
        <v>48</v>
      </c>
      <c r="B25" s="89">
        <v>2.1950679201634279E-2</v>
      </c>
      <c r="C25" s="89">
        <v>2.3775416024655542E-2</v>
      </c>
      <c r="D25" s="99">
        <v>136.20383200000001</v>
      </c>
      <c r="E25" s="89">
        <v>0</v>
      </c>
      <c r="F25" s="99">
        <v>0</v>
      </c>
      <c r="G25" s="89">
        <v>1.3507876997142716E-2</v>
      </c>
      <c r="H25" s="220"/>
    </row>
    <row r="26" spans="1:8" ht="14.45" x14ac:dyDescent="0.3">
      <c r="A26" s="92" t="s">
        <v>49</v>
      </c>
      <c r="B26" s="94">
        <v>1.4603582121224876E-2</v>
      </c>
      <c r="C26" s="94">
        <v>1.5817432821735023E-2</v>
      </c>
      <c r="D26" s="95">
        <v>90.614395999999999</v>
      </c>
      <c r="E26" s="94">
        <v>0</v>
      </c>
      <c r="F26" s="95">
        <v>0</v>
      </c>
      <c r="G26" s="94">
        <v>1.1481208338817714E-3</v>
      </c>
    </row>
    <row r="27" spans="1:8" ht="14.45" x14ac:dyDescent="0.3">
      <c r="A27" s="96" t="s">
        <v>50</v>
      </c>
      <c r="B27" s="97">
        <v>7.3470970804094043E-3</v>
      </c>
      <c r="C27" s="97">
        <v>7.957983202920519E-3</v>
      </c>
      <c r="D27" s="99">
        <v>45.589435999999999</v>
      </c>
      <c r="E27" s="97">
        <v>0</v>
      </c>
      <c r="F27" s="99">
        <v>0</v>
      </c>
      <c r="G27" s="97">
        <v>1.2359756163260944E-2</v>
      </c>
    </row>
    <row r="28" spans="1:8" ht="14.45" x14ac:dyDescent="0.3">
      <c r="F28" s="261"/>
    </row>
    <row r="29" spans="1:8" x14ac:dyDescent="0.25">
      <c r="A29" s="155" t="s">
        <v>123</v>
      </c>
    </row>
    <row r="30" spans="1:8" x14ac:dyDescent="0.25">
      <c r="A30" s="151" t="s">
        <v>128</v>
      </c>
    </row>
    <row r="31" spans="1:8" x14ac:dyDescent="0.25">
      <c r="A31" s="154" t="s">
        <v>192</v>
      </c>
    </row>
    <row r="32" spans="1:8" ht="24.6" customHeight="1" x14ac:dyDescent="0.25">
      <c r="A32" s="154" t="s">
        <v>191</v>
      </c>
    </row>
    <row r="33" spans="1:1" ht="24.6" customHeight="1" x14ac:dyDescent="0.25">
      <c r="A33" s="154" t="s">
        <v>189</v>
      </c>
    </row>
    <row r="34" spans="1:1" ht="24.6" customHeight="1" x14ac:dyDescent="0.25">
      <c r="A34" s="154" t="s">
        <v>190</v>
      </c>
    </row>
    <row r="35" spans="1:1" x14ac:dyDescent="0.25">
      <c r="A35" s="154" t="s">
        <v>186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22" sqref="A22"/>
    </sheetView>
  </sheetViews>
  <sheetFormatPr baseColWidth="10" defaultRowHeight="15" x14ac:dyDescent="0.25"/>
  <cols>
    <col min="1" max="1" width="48.85546875" customWidth="1"/>
  </cols>
  <sheetData>
    <row r="1" spans="1:2" x14ac:dyDescent="0.25">
      <c r="A1" s="71" t="s">
        <v>174</v>
      </c>
    </row>
    <row r="2" spans="1:2" thickBot="1" x14ac:dyDescent="0.35">
      <c r="A2" s="71"/>
    </row>
    <row r="3" spans="1:2" ht="15.75" thickBot="1" x14ac:dyDescent="0.3">
      <c r="A3" s="5" t="s">
        <v>52</v>
      </c>
      <c r="B3" s="6" t="s">
        <v>53</v>
      </c>
    </row>
    <row r="4" spans="1:2" x14ac:dyDescent="0.25">
      <c r="A4" s="7" t="s">
        <v>54</v>
      </c>
      <c r="B4" s="8">
        <v>49</v>
      </c>
    </row>
    <row r="5" spans="1:2" x14ac:dyDescent="0.3">
      <c r="A5" s="9" t="s">
        <v>193</v>
      </c>
      <c r="B5" s="10">
        <v>0.8</v>
      </c>
    </row>
    <row r="6" spans="1:2" ht="14.45" x14ac:dyDescent="0.3">
      <c r="A6" s="7" t="s">
        <v>55</v>
      </c>
      <c r="B6" s="8">
        <v>28.9</v>
      </c>
    </row>
    <row r="7" spans="1:2" x14ac:dyDescent="0.25">
      <c r="A7" s="11" t="s">
        <v>56</v>
      </c>
      <c r="B7" s="12">
        <v>12.8</v>
      </c>
    </row>
    <row r="8" spans="1:2" x14ac:dyDescent="0.25">
      <c r="A8" s="13" t="s">
        <v>57</v>
      </c>
      <c r="B8" s="14">
        <v>8.1999999999999993</v>
      </c>
    </row>
    <row r="9" spans="1:2" x14ac:dyDescent="0.25">
      <c r="A9" s="9" t="s">
        <v>194</v>
      </c>
      <c r="B9" s="10">
        <v>4.5999999999999996</v>
      </c>
    </row>
    <row r="10" spans="1:2" ht="14.45" x14ac:dyDescent="0.3">
      <c r="A10" s="7" t="s">
        <v>58</v>
      </c>
      <c r="B10" s="8">
        <v>5.4</v>
      </c>
    </row>
    <row r="11" spans="1:2" x14ac:dyDescent="0.25">
      <c r="A11" s="11" t="s">
        <v>59</v>
      </c>
      <c r="B11" s="12">
        <v>3.1</v>
      </c>
    </row>
    <row r="12" spans="1:2" ht="14.45" x14ac:dyDescent="0.3">
      <c r="A12" s="7" t="s">
        <v>60</v>
      </c>
      <c r="B12" s="8">
        <v>0.5</v>
      </c>
    </row>
    <row r="13" spans="1:2" x14ac:dyDescent="0.25">
      <c r="A13" s="11" t="s">
        <v>61</v>
      </c>
      <c r="B13" s="12">
        <v>0.3</v>
      </c>
    </row>
    <row r="14" spans="1:2" thickBot="1" x14ac:dyDescent="0.35">
      <c r="A14" s="7" t="s">
        <v>62</v>
      </c>
      <c r="B14" s="8">
        <v>0.1</v>
      </c>
    </row>
    <row r="15" spans="1:2" thickBot="1" x14ac:dyDescent="0.35">
      <c r="A15" s="15" t="s">
        <v>63</v>
      </c>
      <c r="B15" s="5">
        <v>100</v>
      </c>
    </row>
    <row r="16" spans="1:2" x14ac:dyDescent="0.25">
      <c r="A16" s="155" t="s">
        <v>123</v>
      </c>
    </row>
    <row r="17" spans="1:1" x14ac:dyDescent="0.25">
      <c r="A17" s="151"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9</vt:i4>
      </vt:variant>
    </vt:vector>
  </HeadingPairs>
  <TitlesOfParts>
    <vt:vector size="21" baseType="lpstr">
      <vt:lpstr>Lisez-moi</vt:lpstr>
      <vt:lpstr>Annexe 1</vt:lpstr>
      <vt:lpstr>Glossaire</vt:lpstr>
      <vt:lpstr>A1</vt:lpstr>
      <vt:lpstr>A2</vt:lpstr>
      <vt:lpstr>A3</vt:lpstr>
      <vt:lpstr>A4</vt:lpstr>
      <vt:lpstr>A5</vt:lpstr>
      <vt:lpstr>A6</vt:lpstr>
      <vt:lpstr>A7</vt:lpstr>
      <vt:lpstr>A8</vt:lpstr>
      <vt:lpstr>A9</vt:lpstr>
      <vt:lpstr>'Lisez-moi'!_ftn1</vt:lpstr>
      <vt:lpstr>'Lisez-moi'!_ftnref1</vt:lpstr>
      <vt:lpstr>'A7'!_Toc386467443</vt:lpstr>
      <vt:lpstr>'A4'!_Toc442714952</vt:lpstr>
      <vt:lpstr>'Annexe 1'!_Toc442714968</vt:lpstr>
      <vt:lpstr>'Annexe 1'!_Toc442714969</vt:lpstr>
      <vt:lpstr>'Lisez-moi'!_Toc442714978</vt:lpstr>
      <vt:lpstr>'Annexe 1'!_Toc446513035</vt:lpstr>
      <vt:lpstr>'Annexe 1'!_Toc446513036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2017-09-21T15:28:15Z</dcterms:modified>
</cp:coreProperties>
</file>