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r-dgrh-a1-1\@@Bureau Dgrha1-1\2022\Avancement\Note DGRH\"/>
    </mc:Choice>
  </mc:AlternateContent>
  <bookViews>
    <workbookView xWindow="-120" yWindow="-120" windowWidth="24240" windowHeight="13020" tabRatio="959"/>
  </bookViews>
  <sheets>
    <sheet name="PG_00" sheetId="12" r:id="rId1"/>
    <sheet name="PG_01" sheetId="27" r:id="rId2"/>
    <sheet name="bilan ts grades" sheetId="48" r:id="rId3"/>
    <sheet name="BS2022" sheetId="49" r:id="rId4"/>
    <sheet name="Promo2014 CNU_synth_class" sheetId="34" state="hidden" r:id="rId5"/>
    <sheet name="PG_01-1" sheetId="30" r:id="rId6"/>
    <sheet name="Promo2022 MCF HC CNU" sheetId="51" r:id="rId7"/>
    <sheet name="Promo2022 MCF EX CNU " sheetId="68" r:id="rId8"/>
    <sheet name="Promo202 PR 1C CNU" sheetId="52" r:id="rId9"/>
    <sheet name="Promo2022 PR CE1 CNU" sheetId="53" r:id="rId10"/>
    <sheet name="Promo2022 PR CE2 CNU" sheetId="54" r:id="rId11"/>
    <sheet name="PG_03" sheetId="42" r:id="rId12"/>
    <sheet name="MCF HC" sheetId="58" r:id="rId13"/>
    <sheet name="MCF EX" sheetId="70" r:id="rId14"/>
    <sheet name="PR1C" sheetId="59" r:id="rId15"/>
    <sheet name="PRCE1" sheetId="60" r:id="rId16"/>
    <sheet name="PRCE2" sheetId="61" r:id="rId17"/>
    <sheet name=" Parité 2022" sheetId="67" r:id="rId18"/>
    <sheet name="PG_04" sheetId="40" r:id="rId19"/>
    <sheet name="Nomenclature CNU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BD1" localSheetId="2">#REF!</definedName>
    <definedName name="_BD1" localSheetId="3">#REF!</definedName>
    <definedName name="_BD1" localSheetId="13">#REF!</definedName>
    <definedName name="_BD1" localSheetId="12">#REF!</definedName>
    <definedName name="_BD1" localSheetId="11">#REF!</definedName>
    <definedName name="_BD1" localSheetId="14">#REF!</definedName>
    <definedName name="_BD1" localSheetId="15">#REF!</definedName>
    <definedName name="_BD1" localSheetId="16">#REF!</definedName>
    <definedName name="_BD1" localSheetId="8">#REF!</definedName>
    <definedName name="_BD1" localSheetId="7">#REF!</definedName>
    <definedName name="_BD1" localSheetId="6">#REF!</definedName>
    <definedName name="_BD1" localSheetId="9">#REF!</definedName>
    <definedName name="_BD1" localSheetId="10">#REF!</definedName>
    <definedName name="_BD1">#REF!</definedName>
    <definedName name="_CPT1" localSheetId="3">#REF!</definedName>
    <definedName name="_CPT1" localSheetId="13">#REF!</definedName>
    <definedName name="_CPT1" localSheetId="12">#REF!</definedName>
    <definedName name="_CPT1" localSheetId="11">#REF!</definedName>
    <definedName name="_CPT1" localSheetId="14">#REF!</definedName>
    <definedName name="_CPT1" localSheetId="15">#REF!</definedName>
    <definedName name="_CPT1" localSheetId="16">#REF!</definedName>
    <definedName name="_CPT1" localSheetId="8">#REF!</definedName>
    <definedName name="_CPT1" localSheetId="7">#REF!</definedName>
    <definedName name="_CPT1" localSheetId="6">#REF!</definedName>
    <definedName name="_CPT1" localSheetId="9">#REF!</definedName>
    <definedName name="_CPT1" localSheetId="10">#REF!</definedName>
    <definedName name="_CPT1">#REF!</definedName>
    <definedName name="_xlnm._FilterDatabase" localSheetId="2" hidden="1">'bilan ts grades'!$A$3:$WW$64</definedName>
    <definedName name="_xlnm._FilterDatabase" localSheetId="13" hidden="1">'MCF EX'!$A$8:$N$70</definedName>
    <definedName name="_xlnm._FilterDatabase" localSheetId="12" hidden="1">'MCF HC'!$A$8:$Z$70</definedName>
    <definedName name="_xlnm._FilterDatabase" localSheetId="7" hidden="1">'Promo2022 MCF EX CNU '!$A$5:$M$66</definedName>
    <definedName name="_xlnm._FilterDatabase" localSheetId="6" hidden="1">'Promo2022 MCF HC CNU'!$A$5:$W$66</definedName>
    <definedName name="_FRM1" localSheetId="3">#REF!</definedName>
    <definedName name="_FRM1" localSheetId="13">#REF!</definedName>
    <definedName name="_FRM1" localSheetId="12">#REF!</definedName>
    <definedName name="_FRM1" localSheetId="11">#REF!</definedName>
    <definedName name="_FRM1" localSheetId="14">#REF!</definedName>
    <definedName name="_FRM1" localSheetId="15">#REF!</definedName>
    <definedName name="_FRM1" localSheetId="16">#REF!</definedName>
    <definedName name="_FRM1" localSheetId="8">#REF!</definedName>
    <definedName name="_FRM1" localSheetId="7">#REF!</definedName>
    <definedName name="_FRM1" localSheetId="6">#REF!</definedName>
    <definedName name="_FRM1" localSheetId="9">#REF!</definedName>
    <definedName name="_FRM1" localSheetId="10">#REF!</definedName>
    <definedName name="_FRM1">#REF!</definedName>
    <definedName name="_FRM2" localSheetId="3">#REF!</definedName>
    <definedName name="_FRM2" localSheetId="13">#REF!</definedName>
    <definedName name="_FRM2" localSheetId="12">#REF!</definedName>
    <definedName name="_FRM2" localSheetId="11">#REF!</definedName>
    <definedName name="_FRM2" localSheetId="14">#REF!</definedName>
    <definedName name="_FRM2" localSheetId="15">#REF!</definedName>
    <definedName name="_FRM2" localSheetId="16">#REF!</definedName>
    <definedName name="_FRM2" localSheetId="8">#REF!</definedName>
    <definedName name="_FRM2" localSheetId="7">#REF!</definedName>
    <definedName name="_FRM2" localSheetId="6">#REF!</definedName>
    <definedName name="_FRM2" localSheetId="9">#REF!</definedName>
    <definedName name="_FRM2" localSheetId="10">#REF!</definedName>
    <definedName name="_FRM2">#REF!</definedName>
    <definedName name="_IMP1" localSheetId="3">#REF!</definedName>
    <definedName name="_IMP1" localSheetId="13">#REF!</definedName>
    <definedName name="_IMP1" localSheetId="12">#REF!</definedName>
    <definedName name="_IMP1" localSheetId="11">#REF!</definedName>
    <definedName name="_IMP1" localSheetId="14">#REF!</definedName>
    <definedName name="_IMP1" localSheetId="15">#REF!</definedName>
    <definedName name="_IMP1" localSheetId="16">#REF!</definedName>
    <definedName name="_IMP1" localSheetId="8">#REF!</definedName>
    <definedName name="_IMP1" localSheetId="7">#REF!</definedName>
    <definedName name="_IMP1" localSheetId="6">#REF!</definedName>
    <definedName name="_IMP1" localSheetId="9">#REF!</definedName>
    <definedName name="_IMP1" localSheetId="10">#REF!</definedName>
    <definedName name="_IMP1">#REF!</definedName>
    <definedName name="_IMP2" localSheetId="3">#REF!</definedName>
    <definedName name="_IMP2" localSheetId="13">#REF!</definedName>
    <definedName name="_IMP2" localSheetId="12">#REF!</definedName>
    <definedName name="_IMP2" localSheetId="11">#REF!</definedName>
    <definedName name="_IMP2" localSheetId="14">#REF!</definedName>
    <definedName name="_IMP2" localSheetId="15">#REF!</definedName>
    <definedName name="_IMP2" localSheetId="16">#REF!</definedName>
    <definedName name="_IMP2" localSheetId="8">#REF!</definedName>
    <definedName name="_IMP2" localSheetId="7">#REF!</definedName>
    <definedName name="_IMP2" localSheetId="6">#REF!</definedName>
    <definedName name="_IMP2" localSheetId="9">#REF!</definedName>
    <definedName name="_IMP2" localSheetId="10">#REF!</definedName>
    <definedName name="_IMP2">#REF!</definedName>
    <definedName name="_lib1" localSheetId="3">#REF!</definedName>
    <definedName name="_lib1" localSheetId="13">#REF!</definedName>
    <definedName name="_lib1" localSheetId="12">#REF!</definedName>
    <definedName name="_lib1" localSheetId="11">#REF!</definedName>
    <definedName name="_lib1" localSheetId="14">#REF!</definedName>
    <definedName name="_lib1" localSheetId="15">#REF!</definedName>
    <definedName name="_lib1" localSheetId="16">#REF!</definedName>
    <definedName name="_lib1" localSheetId="8">#REF!</definedName>
    <definedName name="_lib1" localSheetId="7">#REF!</definedName>
    <definedName name="_lib1" localSheetId="6">#REF!</definedName>
    <definedName name="_lib1" localSheetId="9">#REF!</definedName>
    <definedName name="_lib1" localSheetId="10">#REF!</definedName>
    <definedName name="_lib1">#REF!</definedName>
    <definedName name="_mcf1" localSheetId="3">#REF!</definedName>
    <definedName name="_mcf1" localSheetId="13">#REF!</definedName>
    <definedName name="_mcf1" localSheetId="12">#REF!</definedName>
    <definedName name="_mcf1" localSheetId="11">#REF!</definedName>
    <definedName name="_mcf1" localSheetId="14">#REF!</definedName>
    <definedName name="_mcf1" localSheetId="15">#REF!</definedName>
    <definedName name="_mcf1" localSheetId="16">#REF!</definedName>
    <definedName name="_mcf1" localSheetId="8">#REF!</definedName>
    <definedName name="_mcf1" localSheetId="7">#REF!</definedName>
    <definedName name="_mcf1" localSheetId="6">#REF!</definedName>
    <definedName name="_mcf1" localSheetId="9">#REF!</definedName>
    <definedName name="_mcf1" localSheetId="10">#REF!</definedName>
    <definedName name="_mcf1">#REF!</definedName>
    <definedName name="_mcf2" localSheetId="3">#REF!</definedName>
    <definedName name="_mcf2" localSheetId="13">#REF!</definedName>
    <definedName name="_mcf2" localSheetId="12">#REF!</definedName>
    <definedName name="_mcf2" localSheetId="11">#REF!</definedName>
    <definedName name="_mcf2" localSheetId="14">#REF!</definedName>
    <definedName name="_mcf2" localSheetId="15">#REF!</definedName>
    <definedName name="_mcf2" localSheetId="16">#REF!</definedName>
    <definedName name="_mcf2" localSheetId="8">#REF!</definedName>
    <definedName name="_mcf2" localSheetId="7">#REF!</definedName>
    <definedName name="_mcf2" localSheetId="6">#REF!</definedName>
    <definedName name="_mcf2" localSheetId="9">#REF!</definedName>
    <definedName name="_mcf2" localSheetId="10">#REF!</definedName>
    <definedName name="_mcf2">#REF!</definedName>
    <definedName name="_mcf3" localSheetId="3">#REF!</definedName>
    <definedName name="_mcf3" localSheetId="13">#REF!</definedName>
    <definedName name="_mcf3" localSheetId="12">#REF!</definedName>
    <definedName name="_mcf3" localSheetId="11">#REF!</definedName>
    <definedName name="_mcf3" localSheetId="14">#REF!</definedName>
    <definedName name="_mcf3" localSheetId="15">#REF!</definedName>
    <definedName name="_mcf3" localSheetId="16">#REF!</definedName>
    <definedName name="_mcf3" localSheetId="8">#REF!</definedName>
    <definedName name="_mcf3" localSheetId="7">#REF!</definedName>
    <definedName name="_mcf3" localSheetId="6">#REF!</definedName>
    <definedName name="_mcf3" localSheetId="9">#REF!</definedName>
    <definedName name="_mcf3" localSheetId="10">#REF!</definedName>
    <definedName name="_mcf3">#REF!</definedName>
    <definedName name="_pr92" localSheetId="3">#REF!</definedName>
    <definedName name="_pr92" localSheetId="13">#REF!</definedName>
    <definedName name="_pr92" localSheetId="12">#REF!</definedName>
    <definedName name="_pr92" localSheetId="11">#REF!</definedName>
    <definedName name="_pr92" localSheetId="14">#REF!</definedName>
    <definedName name="_pr92" localSheetId="15">#REF!</definedName>
    <definedName name="_pr92" localSheetId="16">#REF!</definedName>
    <definedName name="_pr92" localSheetId="8">#REF!</definedName>
    <definedName name="_pr92" localSheetId="7">#REF!</definedName>
    <definedName name="_pr92" localSheetId="6">#REF!</definedName>
    <definedName name="_pr92" localSheetId="9">#REF!</definedName>
    <definedName name="_pr92" localSheetId="10">#REF!</definedName>
    <definedName name="_pr92">#REF!</definedName>
    <definedName name="_tab1" localSheetId="3">#REF!</definedName>
    <definedName name="_tab1" localSheetId="13">#REF!</definedName>
    <definedName name="_tab1" localSheetId="12">#REF!</definedName>
    <definedName name="_tab1" localSheetId="11">#REF!</definedName>
    <definedName name="_tab1" localSheetId="14">#REF!</definedName>
    <definedName name="_tab1" localSheetId="15">#REF!</definedName>
    <definedName name="_tab1" localSheetId="16">#REF!</definedName>
    <definedName name="_tab1" localSheetId="8">#REF!</definedName>
    <definedName name="_tab1" localSheetId="7">#REF!</definedName>
    <definedName name="_tab1" localSheetId="6">#REF!</definedName>
    <definedName name="_tab1" localSheetId="9">#REF!</definedName>
    <definedName name="_tab1" localSheetId="10">#REF!</definedName>
    <definedName name="_tab1">#REF!</definedName>
    <definedName name="_tab2" localSheetId="3">#REF!</definedName>
    <definedName name="_tab2" localSheetId="13">#REF!</definedName>
    <definedName name="_tab2" localSheetId="12">#REF!</definedName>
    <definedName name="_tab2" localSheetId="11">#REF!</definedName>
    <definedName name="_tab2" localSheetId="14">#REF!</definedName>
    <definedName name="_tab2" localSheetId="15">#REF!</definedName>
    <definedName name="_tab2" localSheetId="16">#REF!</definedName>
    <definedName name="_tab2" localSheetId="8">#REF!</definedName>
    <definedName name="_tab2" localSheetId="7">#REF!</definedName>
    <definedName name="_tab2" localSheetId="6">#REF!</definedName>
    <definedName name="_tab2" localSheetId="9">#REF!</definedName>
    <definedName name="_tab2" localSheetId="10">#REF!</definedName>
    <definedName name="_tab2">#REF!</definedName>
    <definedName name="_tab3" localSheetId="3">#REF!</definedName>
    <definedName name="_tab3" localSheetId="13">#REF!</definedName>
    <definedName name="_tab3" localSheetId="12">#REF!</definedName>
    <definedName name="_tab3" localSheetId="11">#REF!</definedName>
    <definedName name="_tab3" localSheetId="14">#REF!</definedName>
    <definedName name="_tab3" localSheetId="15">#REF!</definedName>
    <definedName name="_tab3" localSheetId="16">#REF!</definedName>
    <definedName name="_tab3" localSheetId="8">#REF!</definedName>
    <definedName name="_tab3" localSheetId="7">#REF!</definedName>
    <definedName name="_tab3" localSheetId="6">#REF!</definedName>
    <definedName name="_tab3" localSheetId="9">#REF!</definedName>
    <definedName name="_tab3" localSheetId="10">#REF!</definedName>
    <definedName name="_tab3">#REF!</definedName>
    <definedName name="_tab7" localSheetId="3">#REF!</definedName>
    <definedName name="_tab7" localSheetId="13">#REF!</definedName>
    <definedName name="_tab7" localSheetId="12">#REF!</definedName>
    <definedName name="_tab7" localSheetId="11">#REF!</definedName>
    <definedName name="_tab7" localSheetId="14">#REF!</definedName>
    <definedName name="_tab7" localSheetId="15">#REF!</definedName>
    <definedName name="_tab7" localSheetId="16">#REF!</definedName>
    <definedName name="_tab7" localSheetId="8">#REF!</definedName>
    <definedName name="_tab7" localSheetId="7">#REF!</definedName>
    <definedName name="_tab7" localSheetId="6">#REF!</definedName>
    <definedName name="_tab7" localSheetId="9">#REF!</definedName>
    <definedName name="_tab7" localSheetId="10">#REF!</definedName>
    <definedName name="_tab7">#REF!</definedName>
    <definedName name="_tab8" localSheetId="3">#REF!</definedName>
    <definedName name="_tab8" localSheetId="13">#REF!</definedName>
    <definedName name="_tab8" localSheetId="12">#REF!</definedName>
    <definedName name="_tab8" localSheetId="11">#REF!</definedName>
    <definedName name="_tab8" localSheetId="14">#REF!</definedName>
    <definedName name="_tab8" localSheetId="15">#REF!</definedName>
    <definedName name="_tab8" localSheetId="16">#REF!</definedName>
    <definedName name="_tab8" localSheetId="8">#REF!</definedName>
    <definedName name="_tab8" localSheetId="7">#REF!</definedName>
    <definedName name="_tab8" localSheetId="6">#REF!</definedName>
    <definedName name="_tab8" localSheetId="9">#REF!</definedName>
    <definedName name="_tab8" localSheetId="10">#REF!</definedName>
    <definedName name="_tab8">#REF!</definedName>
    <definedName name="_tab9" localSheetId="3">#REF!</definedName>
    <definedName name="_tab9" localSheetId="13">#REF!</definedName>
    <definedName name="_tab9" localSheetId="12">#REF!</definedName>
    <definedName name="_tab9" localSheetId="11">#REF!</definedName>
    <definedName name="_tab9" localSheetId="14">#REF!</definedName>
    <definedName name="_tab9" localSheetId="15">#REF!</definedName>
    <definedName name="_tab9" localSheetId="16">#REF!</definedName>
    <definedName name="_tab9" localSheetId="8">#REF!</definedName>
    <definedName name="_tab9" localSheetId="7">#REF!</definedName>
    <definedName name="_tab9" localSheetId="6">#REF!</definedName>
    <definedName name="_tab9" localSheetId="9">#REF!</definedName>
    <definedName name="_tab9" localSheetId="10">#REF!</definedName>
    <definedName name="_tab9">#REF!</definedName>
    <definedName name="aa" localSheetId="3">#REF!</definedName>
    <definedName name="aa" localSheetId="13">#REF!</definedName>
    <definedName name="aa" localSheetId="12">#REF!</definedName>
    <definedName name="aa" localSheetId="11">#REF!</definedName>
    <definedName name="aa" localSheetId="14">#REF!</definedName>
    <definedName name="aa" localSheetId="15">#REF!</definedName>
    <definedName name="aa" localSheetId="16">#REF!</definedName>
    <definedName name="aa" localSheetId="8">#REF!</definedName>
    <definedName name="aa" localSheetId="7">#REF!</definedName>
    <definedName name="aa" localSheetId="6">#REF!</definedName>
    <definedName name="aa" localSheetId="9">#REF!</definedName>
    <definedName name="aa" localSheetId="10">#REF!</definedName>
    <definedName name="aa">#REF!</definedName>
    <definedName name="ab" localSheetId="3">#REF!</definedName>
    <definedName name="ab" localSheetId="13">#REF!</definedName>
    <definedName name="ab" localSheetId="12">#REF!</definedName>
    <definedName name="ab" localSheetId="11">#REF!</definedName>
    <definedName name="ab" localSheetId="14">#REF!</definedName>
    <definedName name="ab" localSheetId="15">#REF!</definedName>
    <definedName name="ab" localSheetId="16">#REF!</definedName>
    <definedName name="ab" localSheetId="8">#REF!</definedName>
    <definedName name="ab" localSheetId="7">#REF!</definedName>
    <definedName name="ab" localSheetId="6">#REF!</definedName>
    <definedName name="ab" localSheetId="9">#REF!</definedName>
    <definedName name="ab" localSheetId="10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3">#REF!</definedName>
    <definedName name="azdf" localSheetId="12">#REF!</definedName>
    <definedName name="azdf" localSheetId="11">#REF!</definedName>
    <definedName name="azdf" localSheetId="14">#REF!</definedName>
    <definedName name="azdf" localSheetId="15">#REF!</definedName>
    <definedName name="azdf" localSheetId="16">#REF!</definedName>
    <definedName name="azdf" localSheetId="8">#REF!</definedName>
    <definedName name="azdf" localSheetId="7">#REF!</definedName>
    <definedName name="azdf" localSheetId="6">#REF!</definedName>
    <definedName name="azdf" localSheetId="9">#REF!</definedName>
    <definedName name="azdf" localSheetId="10">#REF!</definedName>
    <definedName name="azdf">#REF!</definedName>
    <definedName name="_xlnm.Database" localSheetId="3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9">#REF!</definedName>
    <definedName name="_xlnm.Database" localSheetId="10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3">#REF!</definedName>
    <definedName name="bb" localSheetId="12">#REF!</definedName>
    <definedName name="bb" localSheetId="11">#REF!</definedName>
    <definedName name="bb" localSheetId="14">#REF!</definedName>
    <definedName name="bb" localSheetId="15">#REF!</definedName>
    <definedName name="bb" localSheetId="16">#REF!</definedName>
    <definedName name="bb" localSheetId="8">#REF!</definedName>
    <definedName name="bb" localSheetId="7">#REF!</definedName>
    <definedName name="bb" localSheetId="6">#REF!</definedName>
    <definedName name="bb" localSheetId="9">#REF!</definedName>
    <definedName name="bb" localSheetId="10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3">#REF!</definedName>
    <definedName name="BCL_REC" localSheetId="12">#REF!</definedName>
    <definedName name="BCL_REC" localSheetId="11">#REF!</definedName>
    <definedName name="BCL_REC" localSheetId="14">#REF!</definedName>
    <definedName name="BCL_REC" localSheetId="15">#REF!</definedName>
    <definedName name="BCL_REC" localSheetId="16">#REF!</definedName>
    <definedName name="BCL_REC" localSheetId="8">#REF!</definedName>
    <definedName name="BCL_REC" localSheetId="7">#REF!</definedName>
    <definedName name="BCL_REC" localSheetId="6">#REF!</definedName>
    <definedName name="BCL_REC" localSheetId="9">#REF!</definedName>
    <definedName name="BCL_REC" localSheetId="10">#REF!</definedName>
    <definedName name="BCL_REC">#REF!</definedName>
    <definedName name="bd" localSheetId="3">#REF!</definedName>
    <definedName name="bd" localSheetId="13">#REF!</definedName>
    <definedName name="bd" localSheetId="12">#REF!</definedName>
    <definedName name="bd" localSheetId="11">#REF!</definedName>
    <definedName name="bd" localSheetId="14">#REF!</definedName>
    <definedName name="bd" localSheetId="15">#REF!</definedName>
    <definedName name="bd" localSheetId="16">#REF!</definedName>
    <definedName name="bd" localSheetId="8">#REF!</definedName>
    <definedName name="bd" localSheetId="7">#REF!</definedName>
    <definedName name="bd" localSheetId="6">#REF!</definedName>
    <definedName name="bd" localSheetId="9">#REF!</definedName>
    <definedName name="bd" localSheetId="10">#REF!</definedName>
    <definedName name="bd">#REF!</definedName>
    <definedName name="bdd" localSheetId="3">#REF!</definedName>
    <definedName name="bdd" localSheetId="13">#REF!</definedName>
    <definedName name="bdd" localSheetId="12">#REF!</definedName>
    <definedName name="bdd" localSheetId="11">#REF!</definedName>
    <definedName name="bdd" localSheetId="14">#REF!</definedName>
    <definedName name="bdd" localSheetId="15">#REF!</definedName>
    <definedName name="bdd" localSheetId="16">#REF!</definedName>
    <definedName name="bdd" localSheetId="8">#REF!</definedName>
    <definedName name="bdd" localSheetId="7">#REF!</definedName>
    <definedName name="bdd" localSheetId="6">#REF!</definedName>
    <definedName name="bdd" localSheetId="9">#REF!</definedName>
    <definedName name="bdd" localSheetId="10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3">#REF!</definedName>
    <definedName name="cb" localSheetId="12">#REF!</definedName>
    <definedName name="cb" localSheetId="11">#REF!</definedName>
    <definedName name="cb" localSheetId="14">#REF!</definedName>
    <definedName name="cb" localSheetId="15">#REF!</definedName>
    <definedName name="cb" localSheetId="16">#REF!</definedName>
    <definedName name="cb" localSheetId="8">#REF!</definedName>
    <definedName name="cb" localSheetId="7">#REF!</definedName>
    <definedName name="cb" localSheetId="6">#REF!</definedName>
    <definedName name="cb" localSheetId="9">#REF!</definedName>
    <definedName name="cb" localSheetId="10">#REF!</definedName>
    <definedName name="cb">#REF!</definedName>
    <definedName name="cc" localSheetId="3">#REF!</definedName>
    <definedName name="cc" localSheetId="13">#REF!</definedName>
    <definedName name="cc" localSheetId="12">#REF!</definedName>
    <definedName name="cc" localSheetId="11">#REF!</definedName>
    <definedName name="cc" localSheetId="14">#REF!</definedName>
    <definedName name="cc" localSheetId="15">#REF!</definedName>
    <definedName name="cc" localSheetId="16">#REF!</definedName>
    <definedName name="cc" localSheetId="8">#REF!</definedName>
    <definedName name="cc" localSheetId="7">#REF!</definedName>
    <definedName name="cc" localSheetId="6">#REF!</definedName>
    <definedName name="cc" localSheetId="9">#REF!</definedName>
    <definedName name="cc" localSheetId="10">#REF!</definedName>
    <definedName name="cc">#REF!</definedName>
    <definedName name="clecr" localSheetId="3">#REF!</definedName>
    <definedName name="clecr" localSheetId="13">#REF!</definedName>
    <definedName name="clecr" localSheetId="12">#REF!</definedName>
    <definedName name="clecr" localSheetId="11">#REF!</definedName>
    <definedName name="clecr" localSheetId="14">#REF!</definedName>
    <definedName name="clecr" localSheetId="15">#REF!</definedName>
    <definedName name="clecr" localSheetId="16">#REF!</definedName>
    <definedName name="clecr" localSheetId="8">#REF!</definedName>
    <definedName name="clecr" localSheetId="7">#REF!</definedName>
    <definedName name="clecr" localSheetId="6">#REF!</definedName>
    <definedName name="clecr" localSheetId="9">#REF!</definedName>
    <definedName name="clecr" localSheetId="10">#REF!</definedName>
    <definedName name="clecr">#REF!</definedName>
    <definedName name="clecr_27" localSheetId="3">#REF!</definedName>
    <definedName name="clecr_27" localSheetId="13">#REF!</definedName>
    <definedName name="clecr_27" localSheetId="12">#REF!</definedName>
    <definedName name="clecr_27" localSheetId="11">#REF!</definedName>
    <definedName name="clecr_27" localSheetId="14">#REF!</definedName>
    <definedName name="clecr_27" localSheetId="15">#REF!</definedName>
    <definedName name="clecr_27" localSheetId="16">#REF!</definedName>
    <definedName name="clecr_27" localSheetId="8">#REF!</definedName>
    <definedName name="clecr_27" localSheetId="7">#REF!</definedName>
    <definedName name="clecr_27" localSheetId="6">#REF!</definedName>
    <definedName name="clecr_27" localSheetId="9">#REF!</definedName>
    <definedName name="clecr_27" localSheetId="10">#REF!</definedName>
    <definedName name="clecr_27">#REF!</definedName>
    <definedName name="cledr" localSheetId="3">#REF!</definedName>
    <definedName name="cledr" localSheetId="13">#REF!</definedName>
    <definedName name="cledr" localSheetId="12">#REF!</definedName>
    <definedName name="cledr" localSheetId="11">#REF!</definedName>
    <definedName name="cledr" localSheetId="14">#REF!</definedName>
    <definedName name="cledr" localSheetId="15">#REF!</definedName>
    <definedName name="cledr" localSheetId="16">#REF!</definedName>
    <definedName name="cledr" localSheetId="8">#REF!</definedName>
    <definedName name="cledr" localSheetId="7">#REF!</definedName>
    <definedName name="cledr" localSheetId="6">#REF!</definedName>
    <definedName name="cledr" localSheetId="9">#REF!</definedName>
    <definedName name="cledr" localSheetId="10">#REF!</definedName>
    <definedName name="cledr">#REF!</definedName>
    <definedName name="cledr_27" localSheetId="3">#REF!</definedName>
    <definedName name="cledr_27" localSheetId="13">#REF!</definedName>
    <definedName name="cledr_27" localSheetId="12">#REF!</definedName>
    <definedName name="cledr_27" localSheetId="11">#REF!</definedName>
    <definedName name="cledr_27" localSheetId="14">#REF!</definedName>
    <definedName name="cledr_27" localSheetId="15">#REF!</definedName>
    <definedName name="cledr_27" localSheetId="16">#REF!</definedName>
    <definedName name="cledr_27" localSheetId="8">#REF!</definedName>
    <definedName name="cledr_27" localSheetId="7">#REF!</definedName>
    <definedName name="cledr_27" localSheetId="6">#REF!</definedName>
    <definedName name="cledr_27" localSheetId="9">#REF!</definedName>
    <definedName name="cledr_27" localSheetId="10">#REF!</definedName>
    <definedName name="cledr_27">#REF!</definedName>
    <definedName name="CPT1_25" localSheetId="3">#REF!</definedName>
    <definedName name="CPT1_25" localSheetId="13">#REF!</definedName>
    <definedName name="CPT1_25" localSheetId="12">#REF!</definedName>
    <definedName name="CPT1_25" localSheetId="11">#REF!</definedName>
    <definedName name="CPT1_25" localSheetId="14">#REF!</definedName>
    <definedName name="CPT1_25" localSheetId="15">#REF!</definedName>
    <definedName name="CPT1_25" localSheetId="16">#REF!</definedName>
    <definedName name="CPT1_25" localSheetId="8">#REF!</definedName>
    <definedName name="CPT1_25" localSheetId="7">#REF!</definedName>
    <definedName name="CPT1_25" localSheetId="6">#REF!</definedName>
    <definedName name="CPT1_25" localSheetId="9">#REF!</definedName>
    <definedName name="CPT1_25" localSheetId="10">#REF!</definedName>
    <definedName name="CPT1_25">#REF!</definedName>
    <definedName name="DATE" localSheetId="3">#REF!</definedName>
    <definedName name="DATE" localSheetId="13">#REF!</definedName>
    <definedName name="DATE" localSheetId="12">#REF!</definedName>
    <definedName name="DATE" localSheetId="11">#REF!</definedName>
    <definedName name="DATE" localSheetId="14">#REF!</definedName>
    <definedName name="DATE" localSheetId="15">#REF!</definedName>
    <definedName name="DATE" localSheetId="16">#REF!</definedName>
    <definedName name="DATE" localSheetId="8">#REF!</definedName>
    <definedName name="DATE" localSheetId="7">#REF!</definedName>
    <definedName name="DATE" localSheetId="6">#REF!</definedName>
    <definedName name="DATE" localSheetId="9">#REF!</definedName>
    <definedName name="DATE" localSheetId="10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3">#REF!</definedName>
    <definedName name="Effectifs_en_Activité" localSheetId="12">#REF!</definedName>
    <definedName name="Effectifs_en_Activité" localSheetId="11">#REF!</definedName>
    <definedName name="Effectifs_en_Activité" localSheetId="14">#REF!</definedName>
    <definedName name="Effectifs_en_Activité" localSheetId="15">#REF!</definedName>
    <definedName name="Effectifs_en_Activité" localSheetId="16">#REF!</definedName>
    <definedName name="Effectifs_en_Activité" localSheetId="8">#REF!</definedName>
    <definedName name="Effectifs_en_Activité" localSheetId="7">#REF!</definedName>
    <definedName name="Effectifs_en_Activité" localSheetId="6">#REF!</definedName>
    <definedName name="Effectifs_en_Activité" localSheetId="9">#REF!</definedName>
    <definedName name="Effectifs_en_Activité" localSheetId="10">#REF!</definedName>
    <definedName name="Effectifs_en_Activité">#REF!</definedName>
    <definedName name="Enseigndec2000" localSheetId="3">#REF!</definedName>
    <definedName name="Enseigndec2000" localSheetId="13">#REF!</definedName>
    <definedName name="Enseigndec2000" localSheetId="12">#REF!</definedName>
    <definedName name="Enseigndec2000" localSheetId="11">#REF!</definedName>
    <definedName name="Enseigndec2000" localSheetId="14">#REF!</definedName>
    <definedName name="Enseigndec2000" localSheetId="15">#REF!</definedName>
    <definedName name="Enseigndec2000" localSheetId="16">#REF!</definedName>
    <definedName name="Enseigndec2000" localSheetId="8">#REF!</definedName>
    <definedName name="Enseigndec2000" localSheetId="7">#REF!</definedName>
    <definedName name="Enseigndec2000" localSheetId="6">#REF!</definedName>
    <definedName name="Enseigndec2000" localSheetId="9">#REF!</definedName>
    <definedName name="Enseigndec2000" localSheetId="10">#REF!</definedName>
    <definedName name="Enseigndec2000">#REF!</definedName>
    <definedName name="enseigntotaldec2000" localSheetId="3">#REF!</definedName>
    <definedName name="enseigntotaldec2000" localSheetId="13">#REF!</definedName>
    <definedName name="enseigntotaldec2000" localSheetId="12">#REF!</definedName>
    <definedName name="enseigntotaldec2000" localSheetId="11">#REF!</definedName>
    <definedName name="enseigntotaldec2000" localSheetId="14">#REF!</definedName>
    <definedName name="enseigntotaldec2000" localSheetId="15">#REF!</definedName>
    <definedName name="enseigntotaldec2000" localSheetId="16">#REF!</definedName>
    <definedName name="enseigntotaldec2000" localSheetId="8">#REF!</definedName>
    <definedName name="enseigntotaldec2000" localSheetId="7">#REF!</definedName>
    <definedName name="enseigntotaldec2000" localSheetId="6">#REF!</definedName>
    <definedName name="enseigntotaldec2000" localSheetId="9">#REF!</definedName>
    <definedName name="enseigntotaldec2000" localSheetId="10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3">#REF!</definedName>
    <definedName name="Excel_BuiltIn_Database" localSheetId="12">#REF!</definedName>
    <definedName name="Excel_BuiltIn_Database" localSheetId="11">#REF!</definedName>
    <definedName name="Excel_BuiltIn_Database" localSheetId="14">#REF!</definedName>
    <definedName name="Excel_BuiltIn_Database" localSheetId="15">#REF!</definedName>
    <definedName name="Excel_BuiltIn_Database" localSheetId="16">#REF!</definedName>
    <definedName name="Excel_BuiltIn_Database" localSheetId="8">#REF!</definedName>
    <definedName name="Excel_BuiltIn_Database" localSheetId="7">#REF!</definedName>
    <definedName name="Excel_BuiltIn_Database" localSheetId="6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Database_14" localSheetId="3">#REF!</definedName>
    <definedName name="Excel_BuiltIn_Database_14" localSheetId="13">#REF!</definedName>
    <definedName name="Excel_BuiltIn_Database_14" localSheetId="12">#REF!</definedName>
    <definedName name="Excel_BuiltIn_Database_14" localSheetId="11">#REF!</definedName>
    <definedName name="Excel_BuiltIn_Database_14" localSheetId="14">#REF!</definedName>
    <definedName name="Excel_BuiltIn_Database_14" localSheetId="15">#REF!</definedName>
    <definedName name="Excel_BuiltIn_Database_14" localSheetId="16">#REF!</definedName>
    <definedName name="Excel_BuiltIn_Database_14" localSheetId="8">#REF!</definedName>
    <definedName name="Excel_BuiltIn_Database_14" localSheetId="7">#REF!</definedName>
    <definedName name="Excel_BuiltIn_Database_14" localSheetId="6">#REF!</definedName>
    <definedName name="Excel_BuiltIn_Database_14" localSheetId="9">#REF!</definedName>
    <definedName name="Excel_BuiltIn_Database_14" localSheetId="10">#REF!</definedName>
    <definedName name="Excel_BuiltIn_Database_14">#REF!</definedName>
    <definedName name="Excel_BuiltIn_Database_15" localSheetId="3">#REF!</definedName>
    <definedName name="Excel_BuiltIn_Database_15" localSheetId="13">#REF!</definedName>
    <definedName name="Excel_BuiltIn_Database_15" localSheetId="12">#REF!</definedName>
    <definedName name="Excel_BuiltIn_Database_15" localSheetId="11">#REF!</definedName>
    <definedName name="Excel_BuiltIn_Database_15" localSheetId="14">#REF!</definedName>
    <definedName name="Excel_BuiltIn_Database_15" localSheetId="15">#REF!</definedName>
    <definedName name="Excel_BuiltIn_Database_15" localSheetId="16">#REF!</definedName>
    <definedName name="Excel_BuiltIn_Database_15" localSheetId="8">#REF!</definedName>
    <definedName name="Excel_BuiltIn_Database_15" localSheetId="7">#REF!</definedName>
    <definedName name="Excel_BuiltIn_Database_15" localSheetId="6">#REF!</definedName>
    <definedName name="Excel_BuiltIn_Database_15" localSheetId="9">#REF!</definedName>
    <definedName name="Excel_BuiltIn_Database_15" localSheetId="10">#REF!</definedName>
    <definedName name="Excel_BuiltIn_Database_15">#REF!</definedName>
    <definedName name="Excel_BuiltIn_Database_16" localSheetId="3">#REF!</definedName>
    <definedName name="Excel_BuiltIn_Database_16" localSheetId="13">#REF!</definedName>
    <definedName name="Excel_BuiltIn_Database_16" localSheetId="12">#REF!</definedName>
    <definedName name="Excel_BuiltIn_Database_16" localSheetId="11">#REF!</definedName>
    <definedName name="Excel_BuiltIn_Database_16" localSheetId="14">#REF!</definedName>
    <definedName name="Excel_BuiltIn_Database_16" localSheetId="15">#REF!</definedName>
    <definedName name="Excel_BuiltIn_Database_16" localSheetId="16">#REF!</definedName>
    <definedName name="Excel_BuiltIn_Database_16" localSheetId="8">#REF!</definedName>
    <definedName name="Excel_BuiltIn_Database_16" localSheetId="7">#REF!</definedName>
    <definedName name="Excel_BuiltIn_Database_16" localSheetId="6">#REF!</definedName>
    <definedName name="Excel_BuiltIn_Database_16" localSheetId="9">#REF!</definedName>
    <definedName name="Excel_BuiltIn_Database_16" localSheetId="10">#REF!</definedName>
    <definedName name="Excel_BuiltIn_Database_16">#REF!</definedName>
    <definedName name="Excel_BuiltIn_Database_17" localSheetId="3">#REF!</definedName>
    <definedName name="Excel_BuiltIn_Database_17" localSheetId="13">#REF!</definedName>
    <definedName name="Excel_BuiltIn_Database_17" localSheetId="12">#REF!</definedName>
    <definedName name="Excel_BuiltIn_Database_17" localSheetId="11">#REF!</definedName>
    <definedName name="Excel_BuiltIn_Database_17" localSheetId="14">#REF!</definedName>
    <definedName name="Excel_BuiltIn_Database_17" localSheetId="15">#REF!</definedName>
    <definedName name="Excel_BuiltIn_Database_17" localSheetId="16">#REF!</definedName>
    <definedName name="Excel_BuiltIn_Database_17" localSheetId="8">#REF!</definedName>
    <definedName name="Excel_BuiltIn_Database_17" localSheetId="7">#REF!</definedName>
    <definedName name="Excel_BuiltIn_Database_17" localSheetId="6">#REF!</definedName>
    <definedName name="Excel_BuiltIn_Database_17" localSheetId="9">#REF!</definedName>
    <definedName name="Excel_BuiltIn_Database_17" localSheetId="10">#REF!</definedName>
    <definedName name="Excel_BuiltIn_Database_17">#REF!</definedName>
    <definedName name="Excel_BuiltIn_Database_18" localSheetId="3">#REF!</definedName>
    <definedName name="Excel_BuiltIn_Database_18" localSheetId="13">#REF!</definedName>
    <definedName name="Excel_BuiltIn_Database_18" localSheetId="12">#REF!</definedName>
    <definedName name="Excel_BuiltIn_Database_18" localSheetId="11">#REF!</definedName>
    <definedName name="Excel_BuiltIn_Database_18" localSheetId="14">#REF!</definedName>
    <definedName name="Excel_BuiltIn_Database_18" localSheetId="15">#REF!</definedName>
    <definedName name="Excel_BuiltIn_Database_18" localSheetId="16">#REF!</definedName>
    <definedName name="Excel_BuiltIn_Database_18" localSheetId="8">#REF!</definedName>
    <definedName name="Excel_BuiltIn_Database_18" localSheetId="7">#REF!</definedName>
    <definedName name="Excel_BuiltIn_Database_18" localSheetId="6">#REF!</definedName>
    <definedName name="Excel_BuiltIn_Database_18" localSheetId="9">#REF!</definedName>
    <definedName name="Excel_BuiltIn_Database_18" localSheetId="10">#REF!</definedName>
    <definedName name="Excel_BuiltIn_Database_18">#REF!</definedName>
    <definedName name="Excel_BuiltIn_Database_19" localSheetId="3">#REF!</definedName>
    <definedName name="Excel_BuiltIn_Database_19" localSheetId="13">#REF!</definedName>
    <definedName name="Excel_BuiltIn_Database_19" localSheetId="12">#REF!</definedName>
    <definedName name="Excel_BuiltIn_Database_19" localSheetId="11">#REF!</definedName>
    <definedName name="Excel_BuiltIn_Database_19" localSheetId="14">#REF!</definedName>
    <definedName name="Excel_BuiltIn_Database_19" localSheetId="15">#REF!</definedName>
    <definedName name="Excel_BuiltIn_Database_19" localSheetId="16">#REF!</definedName>
    <definedName name="Excel_BuiltIn_Database_19" localSheetId="8">#REF!</definedName>
    <definedName name="Excel_BuiltIn_Database_19" localSheetId="7">#REF!</definedName>
    <definedName name="Excel_BuiltIn_Database_19" localSheetId="6">#REF!</definedName>
    <definedName name="Excel_BuiltIn_Database_19" localSheetId="9">#REF!</definedName>
    <definedName name="Excel_BuiltIn_Database_19" localSheetId="10">#REF!</definedName>
    <definedName name="Excel_BuiltIn_Database_19">#REF!</definedName>
    <definedName name="Excel_BuiltIn_Database_21" localSheetId="3">#REF!</definedName>
    <definedName name="Excel_BuiltIn_Database_21" localSheetId="13">#REF!</definedName>
    <definedName name="Excel_BuiltIn_Database_21" localSheetId="12">#REF!</definedName>
    <definedName name="Excel_BuiltIn_Database_21" localSheetId="11">#REF!</definedName>
    <definedName name="Excel_BuiltIn_Database_21" localSheetId="14">#REF!</definedName>
    <definedName name="Excel_BuiltIn_Database_21" localSheetId="15">#REF!</definedName>
    <definedName name="Excel_BuiltIn_Database_21" localSheetId="16">#REF!</definedName>
    <definedName name="Excel_BuiltIn_Database_21" localSheetId="8">#REF!</definedName>
    <definedName name="Excel_BuiltIn_Database_21" localSheetId="7">#REF!</definedName>
    <definedName name="Excel_BuiltIn_Database_21" localSheetId="6">#REF!</definedName>
    <definedName name="Excel_BuiltIn_Database_21" localSheetId="9">#REF!</definedName>
    <definedName name="Excel_BuiltIn_Database_21" localSheetId="10">#REF!</definedName>
    <definedName name="Excel_BuiltIn_Database_21">#REF!</definedName>
    <definedName name="Excel_BuiltIn_Database_23" localSheetId="3">'[6]non candidats'!#REF!</definedName>
    <definedName name="Excel_BuiltIn_Database_23" localSheetId="13">'[6]non candidats'!#REF!</definedName>
    <definedName name="Excel_BuiltIn_Database_23" localSheetId="12">'[6]non candidats'!#REF!</definedName>
    <definedName name="Excel_BuiltIn_Database_23" localSheetId="11">'[6]non candidats'!#REF!</definedName>
    <definedName name="Excel_BuiltIn_Database_23" localSheetId="14">'[6]non candidats'!#REF!</definedName>
    <definedName name="Excel_BuiltIn_Database_23" localSheetId="15">'[6]non candidats'!#REF!</definedName>
    <definedName name="Excel_BuiltIn_Database_23" localSheetId="16">'[6]non candidats'!#REF!</definedName>
    <definedName name="Excel_BuiltIn_Database_23" localSheetId="8">'[6]non candidats'!#REF!</definedName>
    <definedName name="Excel_BuiltIn_Database_23" localSheetId="7">'[6]non candidats'!#REF!</definedName>
    <definedName name="Excel_BuiltIn_Database_23" localSheetId="6">'[6]non candidats'!#REF!</definedName>
    <definedName name="Excel_BuiltIn_Database_23" localSheetId="9">'[6]non candidats'!#REF!</definedName>
    <definedName name="Excel_BuiltIn_Database_23" localSheetId="10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3">#REF!</definedName>
    <definedName name="Excel_BuiltIn_Database_24" localSheetId="12">#REF!</definedName>
    <definedName name="Excel_BuiltIn_Database_24" localSheetId="11">#REF!</definedName>
    <definedName name="Excel_BuiltIn_Database_24" localSheetId="14">#REF!</definedName>
    <definedName name="Excel_BuiltIn_Database_24" localSheetId="15">#REF!</definedName>
    <definedName name="Excel_BuiltIn_Database_24" localSheetId="16">#REF!</definedName>
    <definedName name="Excel_BuiltIn_Database_24" localSheetId="8">#REF!</definedName>
    <definedName name="Excel_BuiltIn_Database_24" localSheetId="7">#REF!</definedName>
    <definedName name="Excel_BuiltIn_Database_24" localSheetId="6">#REF!</definedName>
    <definedName name="Excel_BuiltIn_Database_24" localSheetId="9">#REF!</definedName>
    <definedName name="Excel_BuiltIn_Database_24" localSheetId="10">#REF!</definedName>
    <definedName name="Excel_BuiltIn_Database_24">#REF!</definedName>
    <definedName name="Excel_BuiltIn_Database_25" localSheetId="3">#REF!</definedName>
    <definedName name="Excel_BuiltIn_Database_25" localSheetId="13">#REF!</definedName>
    <definedName name="Excel_BuiltIn_Database_25" localSheetId="12">#REF!</definedName>
    <definedName name="Excel_BuiltIn_Database_25" localSheetId="11">#REF!</definedName>
    <definedName name="Excel_BuiltIn_Database_25" localSheetId="14">#REF!</definedName>
    <definedName name="Excel_BuiltIn_Database_25" localSheetId="15">#REF!</definedName>
    <definedName name="Excel_BuiltIn_Database_25" localSheetId="16">#REF!</definedName>
    <definedName name="Excel_BuiltIn_Database_25" localSheetId="8">#REF!</definedName>
    <definedName name="Excel_BuiltIn_Database_25" localSheetId="7">#REF!</definedName>
    <definedName name="Excel_BuiltIn_Database_25" localSheetId="6">#REF!</definedName>
    <definedName name="Excel_BuiltIn_Database_25" localSheetId="9">#REF!</definedName>
    <definedName name="Excel_BuiltIn_Database_25" localSheetId="10">#REF!</definedName>
    <definedName name="Excel_BuiltIn_Database_25">#REF!</definedName>
    <definedName name="Excel_BuiltIn_Database_27" localSheetId="3">#REF!</definedName>
    <definedName name="Excel_BuiltIn_Database_27" localSheetId="13">#REF!</definedName>
    <definedName name="Excel_BuiltIn_Database_27" localSheetId="12">#REF!</definedName>
    <definedName name="Excel_BuiltIn_Database_27" localSheetId="11">#REF!</definedName>
    <definedName name="Excel_BuiltIn_Database_27" localSheetId="14">#REF!</definedName>
    <definedName name="Excel_BuiltIn_Database_27" localSheetId="15">#REF!</definedName>
    <definedName name="Excel_BuiltIn_Database_27" localSheetId="16">#REF!</definedName>
    <definedName name="Excel_BuiltIn_Database_27" localSheetId="8">#REF!</definedName>
    <definedName name="Excel_BuiltIn_Database_27" localSheetId="7">#REF!</definedName>
    <definedName name="Excel_BuiltIn_Database_27" localSheetId="6">#REF!</definedName>
    <definedName name="Excel_BuiltIn_Database_27" localSheetId="9">#REF!</definedName>
    <definedName name="Excel_BuiltIn_Database_27" localSheetId="10">#REF!</definedName>
    <definedName name="Excel_BuiltIn_Database_27">#REF!</definedName>
    <definedName name="Excel_BuiltIn_Database_6" localSheetId="3">#REF!</definedName>
    <definedName name="Excel_BuiltIn_Database_6" localSheetId="13">#REF!</definedName>
    <definedName name="Excel_BuiltIn_Database_6" localSheetId="12">#REF!</definedName>
    <definedName name="Excel_BuiltIn_Database_6" localSheetId="11">#REF!</definedName>
    <definedName name="Excel_BuiltIn_Database_6" localSheetId="14">#REF!</definedName>
    <definedName name="Excel_BuiltIn_Database_6" localSheetId="15">#REF!</definedName>
    <definedName name="Excel_BuiltIn_Database_6" localSheetId="16">#REF!</definedName>
    <definedName name="Excel_BuiltIn_Database_6" localSheetId="8">#REF!</definedName>
    <definedName name="Excel_BuiltIn_Database_6" localSheetId="7">#REF!</definedName>
    <definedName name="Excel_BuiltIn_Database_6" localSheetId="6">#REF!</definedName>
    <definedName name="Excel_BuiltIn_Database_6" localSheetId="9">#REF!</definedName>
    <definedName name="Excel_BuiltIn_Database_6" localSheetId="10">#REF!</definedName>
    <definedName name="Excel_BuiltIn_Database_6">#REF!</definedName>
    <definedName name="Excel_BuiltIn_Database_7" localSheetId="3">#REF!</definedName>
    <definedName name="Excel_BuiltIn_Database_7" localSheetId="13">#REF!</definedName>
    <definedName name="Excel_BuiltIn_Database_7" localSheetId="12">#REF!</definedName>
    <definedName name="Excel_BuiltIn_Database_7" localSheetId="11">#REF!</definedName>
    <definedName name="Excel_BuiltIn_Database_7" localSheetId="14">#REF!</definedName>
    <definedName name="Excel_BuiltIn_Database_7" localSheetId="15">#REF!</definedName>
    <definedName name="Excel_BuiltIn_Database_7" localSheetId="16">#REF!</definedName>
    <definedName name="Excel_BuiltIn_Database_7" localSheetId="8">#REF!</definedName>
    <definedName name="Excel_BuiltIn_Database_7" localSheetId="7">#REF!</definedName>
    <definedName name="Excel_BuiltIn_Database_7" localSheetId="6">#REF!</definedName>
    <definedName name="Excel_BuiltIn_Database_7" localSheetId="9">#REF!</definedName>
    <definedName name="Excel_BuiltIn_Database_7" localSheetId="10">#REF!</definedName>
    <definedName name="Excel_BuiltIn_Database_7">#REF!</definedName>
    <definedName name="FORMAT" localSheetId="3">#REF!</definedName>
    <definedName name="FORMAT" localSheetId="13">#REF!</definedName>
    <definedName name="FORMAT" localSheetId="12">#REF!</definedName>
    <definedName name="FORMAT" localSheetId="11">#REF!</definedName>
    <definedName name="FORMAT" localSheetId="14">#REF!</definedName>
    <definedName name="FORMAT" localSheetId="15">#REF!</definedName>
    <definedName name="FORMAT" localSheetId="16">#REF!</definedName>
    <definedName name="FORMAT" localSheetId="8">#REF!</definedName>
    <definedName name="FORMAT" localSheetId="7">#REF!</definedName>
    <definedName name="FORMAT" localSheetId="6">#REF!</definedName>
    <definedName name="FORMAT" localSheetId="9">#REF!</definedName>
    <definedName name="FORMAT" localSheetId="10">#REF!</definedName>
    <definedName name="FORMAT">#REF!</definedName>
    <definedName name="FORMAT2" localSheetId="3">#REF!</definedName>
    <definedName name="FORMAT2" localSheetId="13">#REF!</definedName>
    <definedName name="FORMAT2" localSheetId="12">#REF!</definedName>
    <definedName name="FORMAT2" localSheetId="11">#REF!</definedName>
    <definedName name="FORMAT2" localSheetId="14">#REF!</definedName>
    <definedName name="FORMAT2" localSheetId="15">#REF!</definedName>
    <definedName name="FORMAT2" localSheetId="16">#REF!</definedName>
    <definedName name="FORMAT2" localSheetId="8">#REF!</definedName>
    <definedName name="FORMAT2" localSheetId="7">#REF!</definedName>
    <definedName name="FORMAT2" localSheetId="6">#REF!</definedName>
    <definedName name="FORMAT2" localSheetId="9">#REF!</definedName>
    <definedName name="FORMAT2" localSheetId="10">#REF!</definedName>
    <definedName name="FORMAT2">#REF!</definedName>
    <definedName name="gd98_cum_mcf" localSheetId="3">#REF!</definedName>
    <definedName name="gd98_cum_mcf" localSheetId="13">#REF!</definedName>
    <definedName name="gd98_cum_mcf" localSheetId="12">#REF!</definedName>
    <definedName name="gd98_cum_mcf" localSheetId="11">#REF!</definedName>
    <definedName name="gd98_cum_mcf" localSheetId="14">#REF!</definedName>
    <definedName name="gd98_cum_mcf" localSheetId="15">#REF!</definedName>
    <definedName name="gd98_cum_mcf" localSheetId="16">#REF!</definedName>
    <definedName name="gd98_cum_mcf" localSheetId="8">#REF!</definedName>
    <definedName name="gd98_cum_mcf" localSheetId="7">#REF!</definedName>
    <definedName name="gd98_cum_mcf" localSheetId="6">#REF!</definedName>
    <definedName name="gd98_cum_mcf" localSheetId="9">#REF!</definedName>
    <definedName name="gd98_cum_mcf" localSheetId="10">#REF!</definedName>
    <definedName name="gd98_cum_mcf">#REF!</definedName>
    <definedName name="gd98_cum_pr" localSheetId="3">#REF!</definedName>
    <definedName name="gd98_cum_pr" localSheetId="13">#REF!</definedName>
    <definedName name="gd98_cum_pr" localSheetId="12">#REF!</definedName>
    <definedName name="gd98_cum_pr" localSheetId="11">#REF!</definedName>
    <definedName name="gd98_cum_pr" localSheetId="14">#REF!</definedName>
    <definedName name="gd98_cum_pr" localSheetId="15">#REF!</definedName>
    <definedName name="gd98_cum_pr" localSheetId="16">#REF!</definedName>
    <definedName name="gd98_cum_pr" localSheetId="8">#REF!</definedName>
    <definedName name="gd98_cum_pr" localSheetId="7">#REF!</definedName>
    <definedName name="gd98_cum_pr" localSheetId="6">#REF!</definedName>
    <definedName name="gd98_cum_pr" localSheetId="9">#REF!</definedName>
    <definedName name="gd98_cum_pr" localSheetId="10">#REF!</definedName>
    <definedName name="gd98_cum_pr">#REF!</definedName>
    <definedName name="gd98_cum_tot" localSheetId="3">#REF!</definedName>
    <definedName name="gd98_cum_tot" localSheetId="13">#REF!</definedName>
    <definedName name="gd98_cum_tot" localSheetId="12">#REF!</definedName>
    <definedName name="gd98_cum_tot" localSheetId="11">#REF!</definedName>
    <definedName name="gd98_cum_tot" localSheetId="14">#REF!</definedName>
    <definedName name="gd98_cum_tot" localSheetId="15">#REF!</definedName>
    <definedName name="gd98_cum_tot" localSheetId="16">#REF!</definedName>
    <definedName name="gd98_cum_tot" localSheetId="8">#REF!</definedName>
    <definedName name="gd98_cum_tot" localSheetId="7">#REF!</definedName>
    <definedName name="gd98_cum_tot" localSheetId="6">#REF!</definedName>
    <definedName name="gd98_cum_tot" localSheetId="9">#REF!</definedName>
    <definedName name="gd98_cum_tot" localSheetId="10">#REF!</definedName>
    <definedName name="gd98_cum_tot">#REF!</definedName>
    <definedName name="gd98_eff_moyen" localSheetId="3">#REF!</definedName>
    <definedName name="gd98_eff_moyen" localSheetId="13">#REF!</definedName>
    <definedName name="gd98_eff_moyen" localSheetId="12">#REF!</definedName>
    <definedName name="gd98_eff_moyen" localSheetId="11">#REF!</definedName>
    <definedName name="gd98_eff_moyen" localSheetId="14">#REF!</definedName>
    <definedName name="gd98_eff_moyen" localSheetId="15">#REF!</definedName>
    <definedName name="gd98_eff_moyen" localSheetId="16">#REF!</definedName>
    <definedName name="gd98_eff_moyen" localSheetId="8">#REF!</definedName>
    <definedName name="gd98_eff_moyen" localSheetId="7">#REF!</definedName>
    <definedName name="gd98_eff_moyen" localSheetId="6">#REF!</definedName>
    <definedName name="gd98_eff_moyen" localSheetId="9">#REF!</definedName>
    <definedName name="gd98_eff_moyen" localSheetId="10">#REF!</definedName>
    <definedName name="gd98_eff_moyen">#REF!</definedName>
    <definedName name="gd98_mcf_tot" localSheetId="3">#REF!</definedName>
    <definedName name="gd98_mcf_tot" localSheetId="13">#REF!</definedName>
    <definedName name="gd98_mcf_tot" localSheetId="12">#REF!</definedName>
    <definedName name="gd98_mcf_tot" localSheetId="11">#REF!</definedName>
    <definedName name="gd98_mcf_tot" localSheetId="14">#REF!</definedName>
    <definedName name="gd98_mcf_tot" localSheetId="15">#REF!</definedName>
    <definedName name="gd98_mcf_tot" localSheetId="16">#REF!</definedName>
    <definedName name="gd98_mcf_tot" localSheetId="8">#REF!</definedName>
    <definedName name="gd98_mcf_tot" localSheetId="7">#REF!</definedName>
    <definedName name="gd98_mcf_tot" localSheetId="6">#REF!</definedName>
    <definedName name="gd98_mcf_tot" localSheetId="9">#REF!</definedName>
    <definedName name="gd98_mcf_tot" localSheetId="10">#REF!</definedName>
    <definedName name="gd98_mcf_tot">#REF!</definedName>
    <definedName name="gd98_median_mcf" localSheetId="3">#REF!</definedName>
    <definedName name="gd98_median_mcf" localSheetId="13">#REF!</definedName>
    <definedName name="gd98_median_mcf" localSheetId="12">#REF!</definedName>
    <definedName name="gd98_median_mcf" localSheetId="11">#REF!</definedName>
    <definedName name="gd98_median_mcf" localSheetId="14">#REF!</definedName>
    <definedName name="gd98_median_mcf" localSheetId="15">#REF!</definedName>
    <definedName name="gd98_median_mcf" localSheetId="16">#REF!</definedName>
    <definedName name="gd98_median_mcf" localSheetId="8">#REF!</definedName>
    <definedName name="gd98_median_mcf" localSheetId="7">#REF!</definedName>
    <definedName name="gd98_median_mcf" localSheetId="6">#REF!</definedName>
    <definedName name="gd98_median_mcf" localSheetId="9">#REF!</definedName>
    <definedName name="gd98_median_mcf" localSheetId="10">#REF!</definedName>
    <definedName name="gd98_median_mcf">#REF!</definedName>
    <definedName name="gd98_median_pr" localSheetId="3">#REF!</definedName>
    <definedName name="gd98_median_pr" localSheetId="13">#REF!</definedName>
    <definedName name="gd98_median_pr" localSheetId="12">#REF!</definedName>
    <definedName name="gd98_median_pr" localSheetId="11">#REF!</definedName>
    <definedName name="gd98_median_pr" localSheetId="14">#REF!</definedName>
    <definedName name="gd98_median_pr" localSheetId="15">#REF!</definedName>
    <definedName name="gd98_median_pr" localSheetId="16">#REF!</definedName>
    <definedName name="gd98_median_pr" localSheetId="8">#REF!</definedName>
    <definedName name="gd98_median_pr" localSheetId="7">#REF!</definedName>
    <definedName name="gd98_median_pr" localSheetId="6">#REF!</definedName>
    <definedName name="gd98_median_pr" localSheetId="9">#REF!</definedName>
    <definedName name="gd98_median_pr" localSheetId="10">#REF!</definedName>
    <definedName name="gd98_median_pr">#REF!</definedName>
    <definedName name="gd98_median_tot" localSheetId="3">#REF!</definedName>
    <definedName name="gd98_median_tot" localSheetId="13">#REF!</definedName>
    <definedName name="gd98_median_tot" localSheetId="12">#REF!</definedName>
    <definedName name="gd98_median_tot" localSheetId="11">#REF!</definedName>
    <definedName name="gd98_median_tot" localSheetId="14">#REF!</definedName>
    <definedName name="gd98_median_tot" localSheetId="15">#REF!</definedName>
    <definedName name="gd98_median_tot" localSheetId="16">#REF!</definedName>
    <definedName name="gd98_median_tot" localSheetId="8">#REF!</definedName>
    <definedName name="gd98_median_tot" localSheetId="7">#REF!</definedName>
    <definedName name="gd98_median_tot" localSheetId="6">#REF!</definedName>
    <definedName name="gd98_median_tot" localSheetId="9">#REF!</definedName>
    <definedName name="gd98_median_tot" localSheetId="10">#REF!</definedName>
    <definedName name="gd98_median_tot">#REF!</definedName>
    <definedName name="gd98_pr_tot" localSheetId="3">#REF!</definedName>
    <definedName name="gd98_pr_tot" localSheetId="13">#REF!</definedName>
    <definedName name="gd98_pr_tot" localSheetId="12">#REF!</definedName>
    <definedName name="gd98_pr_tot" localSheetId="11">#REF!</definedName>
    <definedName name="gd98_pr_tot" localSheetId="14">#REF!</definedName>
    <definedName name="gd98_pr_tot" localSheetId="15">#REF!</definedName>
    <definedName name="gd98_pr_tot" localSheetId="16">#REF!</definedName>
    <definedName name="gd98_pr_tot" localSheetId="8">#REF!</definedName>
    <definedName name="gd98_pr_tot" localSheetId="7">#REF!</definedName>
    <definedName name="gd98_pr_tot" localSheetId="6">#REF!</definedName>
    <definedName name="gd98_pr_tot" localSheetId="9">#REF!</definedName>
    <definedName name="gd98_pr_tot" localSheetId="10">#REF!</definedName>
    <definedName name="gd98_pr_tot">#REF!</definedName>
    <definedName name="gd98_tot_tot" localSheetId="3">#REF!</definedName>
    <definedName name="gd98_tot_tot" localSheetId="13">#REF!</definedName>
    <definedName name="gd98_tot_tot" localSheetId="12">#REF!</definedName>
    <definedName name="gd98_tot_tot" localSheetId="11">#REF!</definedName>
    <definedName name="gd98_tot_tot" localSheetId="14">#REF!</definedName>
    <definedName name="gd98_tot_tot" localSheetId="15">#REF!</definedName>
    <definedName name="gd98_tot_tot" localSheetId="16">#REF!</definedName>
    <definedName name="gd98_tot_tot" localSheetId="8">#REF!</definedName>
    <definedName name="gd98_tot_tot" localSheetId="7">#REF!</definedName>
    <definedName name="gd98_tot_tot" localSheetId="6">#REF!</definedName>
    <definedName name="gd98_tot_tot" localSheetId="9">#REF!</definedName>
    <definedName name="gd98_tot_tot" localSheetId="10">#REF!</definedName>
    <definedName name="gd98_tot_tot">#REF!</definedName>
    <definedName name="gp98_cum_mcf" localSheetId="3">#REF!</definedName>
    <definedName name="gp98_cum_mcf" localSheetId="13">#REF!</definedName>
    <definedName name="gp98_cum_mcf" localSheetId="12">#REF!</definedName>
    <definedName name="gp98_cum_mcf" localSheetId="11">#REF!</definedName>
    <definedName name="gp98_cum_mcf" localSheetId="14">#REF!</definedName>
    <definedName name="gp98_cum_mcf" localSheetId="15">#REF!</definedName>
    <definedName name="gp98_cum_mcf" localSheetId="16">#REF!</definedName>
    <definedName name="gp98_cum_mcf" localSheetId="8">#REF!</definedName>
    <definedName name="gp98_cum_mcf" localSheetId="7">#REF!</definedName>
    <definedName name="gp98_cum_mcf" localSheetId="6">#REF!</definedName>
    <definedName name="gp98_cum_mcf" localSheetId="9">#REF!</definedName>
    <definedName name="gp98_cum_mcf" localSheetId="10">#REF!</definedName>
    <definedName name="gp98_cum_mcf">#REF!</definedName>
    <definedName name="gp98_cum_mcf_19" localSheetId="3">#REF!</definedName>
    <definedName name="gp98_cum_mcf_19" localSheetId="13">#REF!</definedName>
    <definedName name="gp98_cum_mcf_19" localSheetId="12">#REF!</definedName>
    <definedName name="gp98_cum_mcf_19" localSheetId="11">#REF!</definedName>
    <definedName name="gp98_cum_mcf_19" localSheetId="14">#REF!</definedName>
    <definedName name="gp98_cum_mcf_19" localSheetId="15">#REF!</definedName>
    <definedName name="gp98_cum_mcf_19" localSheetId="16">#REF!</definedName>
    <definedName name="gp98_cum_mcf_19" localSheetId="8">#REF!</definedName>
    <definedName name="gp98_cum_mcf_19" localSheetId="7">#REF!</definedName>
    <definedName name="gp98_cum_mcf_19" localSheetId="6">#REF!</definedName>
    <definedName name="gp98_cum_mcf_19" localSheetId="9">#REF!</definedName>
    <definedName name="gp98_cum_mcf_19" localSheetId="10">#REF!</definedName>
    <definedName name="gp98_cum_mcf_19">#REF!</definedName>
    <definedName name="gp98_cum_mcf_21" localSheetId="3">#REF!</definedName>
    <definedName name="gp98_cum_mcf_21" localSheetId="13">#REF!</definedName>
    <definedName name="gp98_cum_mcf_21" localSheetId="12">#REF!</definedName>
    <definedName name="gp98_cum_mcf_21" localSheetId="11">#REF!</definedName>
    <definedName name="gp98_cum_mcf_21" localSheetId="14">#REF!</definedName>
    <definedName name="gp98_cum_mcf_21" localSheetId="15">#REF!</definedName>
    <definedName name="gp98_cum_mcf_21" localSheetId="16">#REF!</definedName>
    <definedName name="gp98_cum_mcf_21" localSheetId="8">#REF!</definedName>
    <definedName name="gp98_cum_mcf_21" localSheetId="7">#REF!</definedName>
    <definedName name="gp98_cum_mcf_21" localSheetId="6">#REF!</definedName>
    <definedName name="gp98_cum_mcf_21" localSheetId="9">#REF!</definedName>
    <definedName name="gp98_cum_mcf_21" localSheetId="10">#REF!</definedName>
    <definedName name="gp98_cum_mcf_21">#REF!</definedName>
    <definedName name="gp98_cum_mcf_23" localSheetId="3">#REF!</definedName>
    <definedName name="gp98_cum_mcf_23" localSheetId="13">#REF!</definedName>
    <definedName name="gp98_cum_mcf_23" localSheetId="12">#REF!</definedName>
    <definedName name="gp98_cum_mcf_23" localSheetId="11">#REF!</definedName>
    <definedName name="gp98_cum_mcf_23" localSheetId="14">#REF!</definedName>
    <definedName name="gp98_cum_mcf_23" localSheetId="15">#REF!</definedName>
    <definedName name="gp98_cum_mcf_23" localSheetId="16">#REF!</definedName>
    <definedName name="gp98_cum_mcf_23" localSheetId="8">#REF!</definedName>
    <definedName name="gp98_cum_mcf_23" localSheetId="7">#REF!</definedName>
    <definedName name="gp98_cum_mcf_23" localSheetId="6">#REF!</definedName>
    <definedName name="gp98_cum_mcf_23" localSheetId="9">#REF!</definedName>
    <definedName name="gp98_cum_mcf_23" localSheetId="10">#REF!</definedName>
    <definedName name="gp98_cum_mcf_23">#REF!</definedName>
    <definedName name="gp98_cum_mcf_25" localSheetId="3">#REF!</definedName>
    <definedName name="gp98_cum_mcf_25" localSheetId="13">#REF!</definedName>
    <definedName name="gp98_cum_mcf_25" localSheetId="12">#REF!</definedName>
    <definedName name="gp98_cum_mcf_25" localSheetId="11">#REF!</definedName>
    <definedName name="gp98_cum_mcf_25" localSheetId="14">#REF!</definedName>
    <definedName name="gp98_cum_mcf_25" localSheetId="15">#REF!</definedName>
    <definedName name="gp98_cum_mcf_25" localSheetId="16">#REF!</definedName>
    <definedName name="gp98_cum_mcf_25" localSheetId="8">#REF!</definedName>
    <definedName name="gp98_cum_mcf_25" localSheetId="7">#REF!</definedName>
    <definedName name="gp98_cum_mcf_25" localSheetId="6">#REF!</definedName>
    <definedName name="gp98_cum_mcf_25" localSheetId="9">#REF!</definedName>
    <definedName name="gp98_cum_mcf_25" localSheetId="10">#REF!</definedName>
    <definedName name="gp98_cum_mcf_25">#REF!</definedName>
    <definedName name="gp98_cum_mcf_27" localSheetId="3">#REF!</definedName>
    <definedName name="gp98_cum_mcf_27" localSheetId="13">#REF!</definedName>
    <definedName name="gp98_cum_mcf_27" localSheetId="12">#REF!</definedName>
    <definedName name="gp98_cum_mcf_27" localSheetId="11">#REF!</definedName>
    <definedName name="gp98_cum_mcf_27" localSheetId="14">#REF!</definedName>
    <definedName name="gp98_cum_mcf_27" localSheetId="15">#REF!</definedName>
    <definedName name="gp98_cum_mcf_27" localSheetId="16">#REF!</definedName>
    <definedName name="gp98_cum_mcf_27" localSheetId="8">#REF!</definedName>
    <definedName name="gp98_cum_mcf_27" localSheetId="7">#REF!</definedName>
    <definedName name="gp98_cum_mcf_27" localSheetId="6">#REF!</definedName>
    <definedName name="gp98_cum_mcf_27" localSheetId="9">#REF!</definedName>
    <definedName name="gp98_cum_mcf_27" localSheetId="10">#REF!</definedName>
    <definedName name="gp98_cum_mcf_27">#REF!</definedName>
    <definedName name="gp98_cum_mcf_6" localSheetId="3">#REF!</definedName>
    <definedName name="gp98_cum_mcf_6" localSheetId="13">#REF!</definedName>
    <definedName name="gp98_cum_mcf_6" localSheetId="12">#REF!</definedName>
    <definedName name="gp98_cum_mcf_6" localSheetId="11">#REF!</definedName>
    <definedName name="gp98_cum_mcf_6" localSheetId="14">#REF!</definedName>
    <definedName name="gp98_cum_mcf_6" localSheetId="15">#REF!</definedName>
    <definedName name="gp98_cum_mcf_6" localSheetId="16">#REF!</definedName>
    <definedName name="gp98_cum_mcf_6" localSheetId="8">#REF!</definedName>
    <definedName name="gp98_cum_mcf_6" localSheetId="7">#REF!</definedName>
    <definedName name="gp98_cum_mcf_6" localSheetId="6">#REF!</definedName>
    <definedName name="gp98_cum_mcf_6" localSheetId="9">#REF!</definedName>
    <definedName name="gp98_cum_mcf_6" localSheetId="10">#REF!</definedName>
    <definedName name="gp98_cum_mcf_6">#REF!</definedName>
    <definedName name="gp98_cum_pr" localSheetId="3">#REF!</definedName>
    <definedName name="gp98_cum_pr" localSheetId="13">#REF!</definedName>
    <definedName name="gp98_cum_pr" localSheetId="12">#REF!</definedName>
    <definedName name="gp98_cum_pr" localSheetId="11">#REF!</definedName>
    <definedName name="gp98_cum_pr" localSheetId="14">#REF!</definedName>
    <definedName name="gp98_cum_pr" localSheetId="15">#REF!</definedName>
    <definedName name="gp98_cum_pr" localSheetId="16">#REF!</definedName>
    <definedName name="gp98_cum_pr" localSheetId="8">#REF!</definedName>
    <definedName name="gp98_cum_pr" localSheetId="7">#REF!</definedName>
    <definedName name="gp98_cum_pr" localSheetId="6">#REF!</definedName>
    <definedName name="gp98_cum_pr" localSheetId="9">#REF!</definedName>
    <definedName name="gp98_cum_pr" localSheetId="10">#REF!</definedName>
    <definedName name="gp98_cum_pr">#REF!</definedName>
    <definedName name="gp98_cum_pr_19" localSheetId="3">#REF!</definedName>
    <definedName name="gp98_cum_pr_19" localSheetId="13">#REF!</definedName>
    <definedName name="gp98_cum_pr_19" localSheetId="12">#REF!</definedName>
    <definedName name="gp98_cum_pr_19" localSheetId="11">#REF!</definedName>
    <definedName name="gp98_cum_pr_19" localSheetId="14">#REF!</definedName>
    <definedName name="gp98_cum_pr_19" localSheetId="15">#REF!</definedName>
    <definedName name="gp98_cum_pr_19" localSheetId="16">#REF!</definedName>
    <definedName name="gp98_cum_pr_19" localSheetId="8">#REF!</definedName>
    <definedName name="gp98_cum_pr_19" localSheetId="7">#REF!</definedName>
    <definedName name="gp98_cum_pr_19" localSheetId="6">#REF!</definedName>
    <definedName name="gp98_cum_pr_19" localSheetId="9">#REF!</definedName>
    <definedName name="gp98_cum_pr_19" localSheetId="10">#REF!</definedName>
    <definedName name="gp98_cum_pr_19">#REF!</definedName>
    <definedName name="gp98_cum_pr_21" localSheetId="3">#REF!</definedName>
    <definedName name="gp98_cum_pr_21" localSheetId="13">#REF!</definedName>
    <definedName name="gp98_cum_pr_21" localSheetId="12">#REF!</definedName>
    <definedName name="gp98_cum_pr_21" localSheetId="11">#REF!</definedName>
    <definedName name="gp98_cum_pr_21" localSheetId="14">#REF!</definedName>
    <definedName name="gp98_cum_pr_21" localSheetId="15">#REF!</definedName>
    <definedName name="gp98_cum_pr_21" localSheetId="16">#REF!</definedName>
    <definedName name="gp98_cum_pr_21" localSheetId="8">#REF!</definedName>
    <definedName name="gp98_cum_pr_21" localSheetId="7">#REF!</definedName>
    <definedName name="gp98_cum_pr_21" localSheetId="6">#REF!</definedName>
    <definedName name="gp98_cum_pr_21" localSheetId="9">#REF!</definedName>
    <definedName name="gp98_cum_pr_21" localSheetId="10">#REF!</definedName>
    <definedName name="gp98_cum_pr_21">#REF!</definedName>
    <definedName name="gp98_cum_pr_23" localSheetId="3">#REF!</definedName>
    <definedName name="gp98_cum_pr_23" localSheetId="13">#REF!</definedName>
    <definedName name="gp98_cum_pr_23" localSheetId="12">#REF!</definedName>
    <definedName name="gp98_cum_pr_23" localSheetId="11">#REF!</definedName>
    <definedName name="gp98_cum_pr_23" localSheetId="14">#REF!</definedName>
    <definedName name="gp98_cum_pr_23" localSheetId="15">#REF!</definedName>
    <definedName name="gp98_cum_pr_23" localSheetId="16">#REF!</definedName>
    <definedName name="gp98_cum_pr_23" localSheetId="8">#REF!</definedName>
    <definedName name="gp98_cum_pr_23" localSheetId="7">#REF!</definedName>
    <definedName name="gp98_cum_pr_23" localSheetId="6">#REF!</definedName>
    <definedName name="gp98_cum_pr_23" localSheetId="9">#REF!</definedName>
    <definedName name="gp98_cum_pr_23" localSheetId="10">#REF!</definedName>
    <definedName name="gp98_cum_pr_23">#REF!</definedName>
    <definedName name="gp98_cum_pr_25" localSheetId="3">#REF!</definedName>
    <definedName name="gp98_cum_pr_25" localSheetId="13">#REF!</definedName>
    <definedName name="gp98_cum_pr_25" localSheetId="12">#REF!</definedName>
    <definedName name="gp98_cum_pr_25" localSheetId="11">#REF!</definedName>
    <definedName name="gp98_cum_pr_25" localSheetId="14">#REF!</definedName>
    <definedName name="gp98_cum_pr_25" localSheetId="15">#REF!</definedName>
    <definedName name="gp98_cum_pr_25" localSheetId="16">#REF!</definedName>
    <definedName name="gp98_cum_pr_25" localSheetId="8">#REF!</definedName>
    <definedName name="gp98_cum_pr_25" localSheetId="7">#REF!</definedName>
    <definedName name="gp98_cum_pr_25" localSheetId="6">#REF!</definedName>
    <definedName name="gp98_cum_pr_25" localSheetId="9">#REF!</definedName>
    <definedName name="gp98_cum_pr_25" localSheetId="10">#REF!</definedName>
    <definedName name="gp98_cum_pr_25">#REF!</definedName>
    <definedName name="gp98_cum_pr_27" localSheetId="3">#REF!</definedName>
    <definedName name="gp98_cum_pr_27" localSheetId="13">#REF!</definedName>
    <definedName name="gp98_cum_pr_27" localSheetId="12">#REF!</definedName>
    <definedName name="gp98_cum_pr_27" localSheetId="11">#REF!</definedName>
    <definedName name="gp98_cum_pr_27" localSheetId="14">#REF!</definedName>
    <definedName name="gp98_cum_pr_27" localSheetId="15">#REF!</definedName>
    <definedName name="gp98_cum_pr_27" localSheetId="16">#REF!</definedName>
    <definedName name="gp98_cum_pr_27" localSheetId="8">#REF!</definedName>
    <definedName name="gp98_cum_pr_27" localSheetId="7">#REF!</definedName>
    <definedName name="gp98_cum_pr_27" localSheetId="6">#REF!</definedName>
    <definedName name="gp98_cum_pr_27" localSheetId="9">#REF!</definedName>
    <definedName name="gp98_cum_pr_27" localSheetId="10">#REF!</definedName>
    <definedName name="gp98_cum_pr_27">#REF!</definedName>
    <definedName name="gp98_cum_pr_6" localSheetId="3">#REF!</definedName>
    <definedName name="gp98_cum_pr_6" localSheetId="13">#REF!</definedName>
    <definedName name="gp98_cum_pr_6" localSheetId="12">#REF!</definedName>
    <definedName name="gp98_cum_pr_6" localSheetId="11">#REF!</definedName>
    <definedName name="gp98_cum_pr_6" localSheetId="14">#REF!</definedName>
    <definedName name="gp98_cum_pr_6" localSheetId="15">#REF!</definedName>
    <definedName name="gp98_cum_pr_6" localSheetId="16">#REF!</definedName>
    <definedName name="gp98_cum_pr_6" localSheetId="8">#REF!</definedName>
    <definedName name="gp98_cum_pr_6" localSheetId="7">#REF!</definedName>
    <definedName name="gp98_cum_pr_6" localSheetId="6">#REF!</definedName>
    <definedName name="gp98_cum_pr_6" localSheetId="9">#REF!</definedName>
    <definedName name="gp98_cum_pr_6" localSheetId="10">#REF!</definedName>
    <definedName name="gp98_cum_pr_6">#REF!</definedName>
    <definedName name="gp98_cum_tot" localSheetId="3">#REF!</definedName>
    <definedName name="gp98_cum_tot" localSheetId="13">#REF!</definedName>
    <definedName name="gp98_cum_tot" localSheetId="12">#REF!</definedName>
    <definedName name="gp98_cum_tot" localSheetId="11">#REF!</definedName>
    <definedName name="gp98_cum_tot" localSheetId="14">#REF!</definedName>
    <definedName name="gp98_cum_tot" localSheetId="15">#REF!</definedName>
    <definedName name="gp98_cum_tot" localSheetId="16">#REF!</definedName>
    <definedName name="gp98_cum_tot" localSheetId="8">#REF!</definedName>
    <definedName name="gp98_cum_tot" localSheetId="7">#REF!</definedName>
    <definedName name="gp98_cum_tot" localSheetId="6">#REF!</definedName>
    <definedName name="gp98_cum_tot" localSheetId="9">#REF!</definedName>
    <definedName name="gp98_cum_tot" localSheetId="10">#REF!</definedName>
    <definedName name="gp98_cum_tot">#REF!</definedName>
    <definedName name="gp98_cum_tot_19" localSheetId="3">#REF!</definedName>
    <definedName name="gp98_cum_tot_19" localSheetId="13">#REF!</definedName>
    <definedName name="gp98_cum_tot_19" localSheetId="12">#REF!</definedName>
    <definedName name="gp98_cum_tot_19" localSheetId="11">#REF!</definedName>
    <definedName name="gp98_cum_tot_19" localSheetId="14">#REF!</definedName>
    <definedName name="gp98_cum_tot_19" localSheetId="15">#REF!</definedName>
    <definedName name="gp98_cum_tot_19" localSheetId="16">#REF!</definedName>
    <definedName name="gp98_cum_tot_19" localSheetId="8">#REF!</definedName>
    <definedName name="gp98_cum_tot_19" localSheetId="7">#REF!</definedName>
    <definedName name="gp98_cum_tot_19" localSheetId="6">#REF!</definedName>
    <definedName name="gp98_cum_tot_19" localSheetId="9">#REF!</definedName>
    <definedName name="gp98_cum_tot_19" localSheetId="10">#REF!</definedName>
    <definedName name="gp98_cum_tot_19">#REF!</definedName>
    <definedName name="gp98_cum_tot_21" localSheetId="3">#REF!</definedName>
    <definedName name="gp98_cum_tot_21" localSheetId="13">#REF!</definedName>
    <definedName name="gp98_cum_tot_21" localSheetId="12">#REF!</definedName>
    <definedName name="gp98_cum_tot_21" localSheetId="11">#REF!</definedName>
    <definedName name="gp98_cum_tot_21" localSheetId="14">#REF!</definedName>
    <definedName name="gp98_cum_tot_21" localSheetId="15">#REF!</definedName>
    <definedName name="gp98_cum_tot_21" localSheetId="16">#REF!</definedName>
    <definedName name="gp98_cum_tot_21" localSheetId="8">#REF!</definedName>
    <definedName name="gp98_cum_tot_21" localSheetId="7">#REF!</definedName>
    <definedName name="gp98_cum_tot_21" localSheetId="6">#REF!</definedName>
    <definedName name="gp98_cum_tot_21" localSheetId="9">#REF!</definedName>
    <definedName name="gp98_cum_tot_21" localSheetId="10">#REF!</definedName>
    <definedName name="gp98_cum_tot_21">#REF!</definedName>
    <definedName name="gp98_cum_tot_23" localSheetId="3">#REF!</definedName>
    <definedName name="gp98_cum_tot_23" localSheetId="13">#REF!</definedName>
    <definedName name="gp98_cum_tot_23" localSheetId="12">#REF!</definedName>
    <definedName name="gp98_cum_tot_23" localSheetId="11">#REF!</definedName>
    <definedName name="gp98_cum_tot_23" localSheetId="14">#REF!</definedName>
    <definedName name="gp98_cum_tot_23" localSheetId="15">#REF!</definedName>
    <definedName name="gp98_cum_tot_23" localSheetId="16">#REF!</definedName>
    <definedName name="gp98_cum_tot_23" localSheetId="8">#REF!</definedName>
    <definedName name="gp98_cum_tot_23" localSheetId="7">#REF!</definedName>
    <definedName name="gp98_cum_tot_23" localSheetId="6">#REF!</definedName>
    <definedName name="gp98_cum_tot_23" localSheetId="9">#REF!</definedName>
    <definedName name="gp98_cum_tot_23" localSheetId="10">#REF!</definedName>
    <definedName name="gp98_cum_tot_23">#REF!</definedName>
    <definedName name="gp98_cum_tot_25" localSheetId="3">#REF!</definedName>
    <definedName name="gp98_cum_tot_25" localSheetId="13">#REF!</definedName>
    <definedName name="gp98_cum_tot_25" localSheetId="12">#REF!</definedName>
    <definedName name="gp98_cum_tot_25" localSheetId="11">#REF!</definedName>
    <definedName name="gp98_cum_tot_25" localSheetId="14">#REF!</definedName>
    <definedName name="gp98_cum_tot_25" localSheetId="15">#REF!</definedName>
    <definedName name="gp98_cum_tot_25" localSheetId="16">#REF!</definedName>
    <definedName name="gp98_cum_tot_25" localSheetId="8">#REF!</definedName>
    <definedName name="gp98_cum_tot_25" localSheetId="7">#REF!</definedName>
    <definedName name="gp98_cum_tot_25" localSheetId="6">#REF!</definedName>
    <definedName name="gp98_cum_tot_25" localSheetId="9">#REF!</definedName>
    <definedName name="gp98_cum_tot_25" localSheetId="10">#REF!</definedName>
    <definedName name="gp98_cum_tot_25">#REF!</definedName>
    <definedName name="gp98_cum_tot_27" localSheetId="3">#REF!</definedName>
    <definedName name="gp98_cum_tot_27" localSheetId="13">#REF!</definedName>
    <definedName name="gp98_cum_tot_27" localSheetId="12">#REF!</definedName>
    <definedName name="gp98_cum_tot_27" localSheetId="11">#REF!</definedName>
    <definedName name="gp98_cum_tot_27" localSheetId="14">#REF!</definedName>
    <definedName name="gp98_cum_tot_27" localSheetId="15">#REF!</definedName>
    <definedName name="gp98_cum_tot_27" localSheetId="16">#REF!</definedName>
    <definedName name="gp98_cum_tot_27" localSheetId="8">#REF!</definedName>
    <definedName name="gp98_cum_tot_27" localSheetId="7">#REF!</definedName>
    <definedName name="gp98_cum_tot_27" localSheetId="6">#REF!</definedName>
    <definedName name="gp98_cum_tot_27" localSheetId="9">#REF!</definedName>
    <definedName name="gp98_cum_tot_27" localSheetId="10">#REF!</definedName>
    <definedName name="gp98_cum_tot_27">#REF!</definedName>
    <definedName name="gp98_cum_tot_6" localSheetId="3">#REF!</definedName>
    <definedName name="gp98_cum_tot_6" localSheetId="13">#REF!</definedName>
    <definedName name="gp98_cum_tot_6" localSheetId="12">#REF!</definedName>
    <definedName name="gp98_cum_tot_6" localSheetId="11">#REF!</definedName>
    <definedName name="gp98_cum_tot_6" localSheetId="14">#REF!</definedName>
    <definedName name="gp98_cum_tot_6" localSheetId="15">#REF!</definedName>
    <definedName name="gp98_cum_tot_6" localSheetId="16">#REF!</definedName>
    <definedName name="gp98_cum_tot_6" localSheetId="8">#REF!</definedName>
    <definedName name="gp98_cum_tot_6" localSheetId="7">#REF!</definedName>
    <definedName name="gp98_cum_tot_6" localSheetId="6">#REF!</definedName>
    <definedName name="gp98_cum_tot_6" localSheetId="9">#REF!</definedName>
    <definedName name="gp98_cum_tot_6" localSheetId="10">#REF!</definedName>
    <definedName name="gp98_cum_tot_6">#REF!</definedName>
    <definedName name="gp98_eff_moyen" localSheetId="3">#REF!</definedName>
    <definedName name="gp98_eff_moyen" localSheetId="13">#REF!</definedName>
    <definedName name="gp98_eff_moyen" localSheetId="12">#REF!</definedName>
    <definedName name="gp98_eff_moyen" localSheetId="11">#REF!</definedName>
    <definedName name="gp98_eff_moyen" localSheetId="14">#REF!</definedName>
    <definedName name="gp98_eff_moyen" localSheetId="15">#REF!</definedName>
    <definedName name="gp98_eff_moyen" localSheetId="16">#REF!</definedName>
    <definedName name="gp98_eff_moyen" localSheetId="8">#REF!</definedName>
    <definedName name="gp98_eff_moyen" localSheetId="7">#REF!</definedName>
    <definedName name="gp98_eff_moyen" localSheetId="6">#REF!</definedName>
    <definedName name="gp98_eff_moyen" localSheetId="9">#REF!</definedName>
    <definedName name="gp98_eff_moyen" localSheetId="10">#REF!</definedName>
    <definedName name="gp98_eff_moyen">#REF!</definedName>
    <definedName name="gp98_eff_moyen_19" localSheetId="3">#REF!</definedName>
    <definedName name="gp98_eff_moyen_19" localSheetId="13">#REF!</definedName>
    <definedName name="gp98_eff_moyen_19" localSheetId="12">#REF!</definedName>
    <definedName name="gp98_eff_moyen_19" localSheetId="11">#REF!</definedName>
    <definedName name="gp98_eff_moyen_19" localSheetId="14">#REF!</definedName>
    <definedName name="gp98_eff_moyen_19" localSheetId="15">#REF!</definedName>
    <definedName name="gp98_eff_moyen_19" localSheetId="16">#REF!</definedName>
    <definedName name="gp98_eff_moyen_19" localSheetId="8">#REF!</definedName>
    <definedName name="gp98_eff_moyen_19" localSheetId="7">#REF!</definedName>
    <definedName name="gp98_eff_moyen_19" localSheetId="6">#REF!</definedName>
    <definedName name="gp98_eff_moyen_19" localSheetId="9">#REF!</definedName>
    <definedName name="gp98_eff_moyen_19" localSheetId="10">#REF!</definedName>
    <definedName name="gp98_eff_moyen_19">#REF!</definedName>
    <definedName name="gp98_eff_moyen_21" localSheetId="3">#REF!</definedName>
    <definedName name="gp98_eff_moyen_21" localSheetId="13">#REF!</definedName>
    <definedName name="gp98_eff_moyen_21" localSheetId="12">#REF!</definedName>
    <definedName name="gp98_eff_moyen_21" localSheetId="11">#REF!</definedName>
    <definedName name="gp98_eff_moyen_21" localSheetId="14">#REF!</definedName>
    <definedName name="gp98_eff_moyen_21" localSheetId="15">#REF!</definedName>
    <definedName name="gp98_eff_moyen_21" localSheetId="16">#REF!</definedName>
    <definedName name="gp98_eff_moyen_21" localSheetId="8">#REF!</definedName>
    <definedName name="gp98_eff_moyen_21" localSheetId="7">#REF!</definedName>
    <definedName name="gp98_eff_moyen_21" localSheetId="6">#REF!</definedName>
    <definedName name="gp98_eff_moyen_21" localSheetId="9">#REF!</definedName>
    <definedName name="gp98_eff_moyen_21" localSheetId="10">#REF!</definedName>
    <definedName name="gp98_eff_moyen_21">#REF!</definedName>
    <definedName name="gp98_eff_moyen_23" localSheetId="3">#REF!</definedName>
    <definedName name="gp98_eff_moyen_23" localSheetId="13">#REF!</definedName>
    <definedName name="gp98_eff_moyen_23" localSheetId="12">#REF!</definedName>
    <definedName name="gp98_eff_moyen_23" localSheetId="11">#REF!</definedName>
    <definedName name="gp98_eff_moyen_23" localSheetId="14">#REF!</definedName>
    <definedName name="gp98_eff_moyen_23" localSheetId="15">#REF!</definedName>
    <definedName name="gp98_eff_moyen_23" localSheetId="16">#REF!</definedName>
    <definedName name="gp98_eff_moyen_23" localSheetId="8">#REF!</definedName>
    <definedName name="gp98_eff_moyen_23" localSheetId="7">#REF!</definedName>
    <definedName name="gp98_eff_moyen_23" localSheetId="6">#REF!</definedName>
    <definedName name="gp98_eff_moyen_23" localSheetId="9">#REF!</definedName>
    <definedName name="gp98_eff_moyen_23" localSheetId="10">#REF!</definedName>
    <definedName name="gp98_eff_moyen_23">#REF!</definedName>
    <definedName name="gp98_eff_moyen_25" localSheetId="3">#REF!</definedName>
    <definedName name="gp98_eff_moyen_25" localSheetId="13">#REF!</definedName>
    <definedName name="gp98_eff_moyen_25" localSheetId="12">#REF!</definedName>
    <definedName name="gp98_eff_moyen_25" localSheetId="11">#REF!</definedName>
    <definedName name="gp98_eff_moyen_25" localSheetId="14">#REF!</definedName>
    <definedName name="gp98_eff_moyen_25" localSheetId="15">#REF!</definedName>
    <definedName name="gp98_eff_moyen_25" localSheetId="16">#REF!</definedName>
    <definedName name="gp98_eff_moyen_25" localSheetId="8">#REF!</definedName>
    <definedName name="gp98_eff_moyen_25" localSheetId="7">#REF!</definedName>
    <definedName name="gp98_eff_moyen_25" localSheetId="6">#REF!</definedName>
    <definedName name="gp98_eff_moyen_25" localSheetId="9">#REF!</definedName>
    <definedName name="gp98_eff_moyen_25" localSheetId="10">#REF!</definedName>
    <definedName name="gp98_eff_moyen_25">#REF!</definedName>
    <definedName name="gp98_eff_moyen_27" localSheetId="3">#REF!</definedName>
    <definedName name="gp98_eff_moyen_27" localSheetId="13">#REF!</definedName>
    <definedName name="gp98_eff_moyen_27" localSheetId="12">#REF!</definedName>
    <definedName name="gp98_eff_moyen_27" localSheetId="11">#REF!</definedName>
    <definedName name="gp98_eff_moyen_27" localSheetId="14">#REF!</definedName>
    <definedName name="gp98_eff_moyen_27" localSheetId="15">#REF!</definedName>
    <definedName name="gp98_eff_moyen_27" localSheetId="16">#REF!</definedName>
    <definedName name="gp98_eff_moyen_27" localSheetId="8">#REF!</definedName>
    <definedName name="gp98_eff_moyen_27" localSheetId="7">#REF!</definedName>
    <definedName name="gp98_eff_moyen_27" localSheetId="6">#REF!</definedName>
    <definedName name="gp98_eff_moyen_27" localSheetId="9">#REF!</definedName>
    <definedName name="gp98_eff_moyen_27" localSheetId="10">#REF!</definedName>
    <definedName name="gp98_eff_moyen_27">#REF!</definedName>
    <definedName name="gp98_eff_moyen_6" localSheetId="3">#REF!</definedName>
    <definedName name="gp98_eff_moyen_6" localSheetId="13">#REF!</definedName>
    <definedName name="gp98_eff_moyen_6" localSheetId="12">#REF!</definedName>
    <definedName name="gp98_eff_moyen_6" localSheetId="11">#REF!</definedName>
    <definedName name="gp98_eff_moyen_6" localSheetId="14">#REF!</definedName>
    <definedName name="gp98_eff_moyen_6" localSheetId="15">#REF!</definedName>
    <definedName name="gp98_eff_moyen_6" localSheetId="16">#REF!</definedName>
    <definedName name="gp98_eff_moyen_6" localSheetId="8">#REF!</definedName>
    <definedName name="gp98_eff_moyen_6" localSheetId="7">#REF!</definedName>
    <definedName name="gp98_eff_moyen_6" localSheetId="6">#REF!</definedName>
    <definedName name="gp98_eff_moyen_6" localSheetId="9">#REF!</definedName>
    <definedName name="gp98_eff_moyen_6" localSheetId="10">#REF!</definedName>
    <definedName name="gp98_eff_moyen_6">#REF!</definedName>
    <definedName name="gp98_mcf_tot" localSheetId="3">#REF!</definedName>
    <definedName name="gp98_mcf_tot" localSheetId="13">#REF!</definedName>
    <definedName name="gp98_mcf_tot" localSheetId="12">#REF!</definedName>
    <definedName name="gp98_mcf_tot" localSheetId="11">#REF!</definedName>
    <definedName name="gp98_mcf_tot" localSheetId="14">#REF!</definedName>
    <definedName name="gp98_mcf_tot" localSheetId="15">#REF!</definedName>
    <definedName name="gp98_mcf_tot" localSheetId="16">#REF!</definedName>
    <definedName name="gp98_mcf_tot" localSheetId="8">#REF!</definedName>
    <definedName name="gp98_mcf_tot" localSheetId="7">#REF!</definedName>
    <definedName name="gp98_mcf_tot" localSheetId="6">#REF!</definedName>
    <definedName name="gp98_mcf_tot" localSheetId="9">#REF!</definedName>
    <definedName name="gp98_mcf_tot" localSheetId="10">#REF!</definedName>
    <definedName name="gp98_mcf_tot">#REF!</definedName>
    <definedName name="gp98_mcf_tot_19" localSheetId="3">#REF!</definedName>
    <definedName name="gp98_mcf_tot_19" localSheetId="13">#REF!</definedName>
    <definedName name="gp98_mcf_tot_19" localSheetId="12">#REF!</definedName>
    <definedName name="gp98_mcf_tot_19" localSheetId="11">#REF!</definedName>
    <definedName name="gp98_mcf_tot_19" localSheetId="14">#REF!</definedName>
    <definedName name="gp98_mcf_tot_19" localSheetId="15">#REF!</definedName>
    <definedName name="gp98_mcf_tot_19" localSheetId="16">#REF!</definedName>
    <definedName name="gp98_mcf_tot_19" localSheetId="8">#REF!</definedName>
    <definedName name="gp98_mcf_tot_19" localSheetId="7">#REF!</definedName>
    <definedName name="gp98_mcf_tot_19" localSheetId="6">#REF!</definedName>
    <definedName name="gp98_mcf_tot_19" localSheetId="9">#REF!</definedName>
    <definedName name="gp98_mcf_tot_19" localSheetId="10">#REF!</definedName>
    <definedName name="gp98_mcf_tot_19">#REF!</definedName>
    <definedName name="gp98_mcf_tot_21" localSheetId="3">#REF!</definedName>
    <definedName name="gp98_mcf_tot_21" localSheetId="13">#REF!</definedName>
    <definedName name="gp98_mcf_tot_21" localSheetId="12">#REF!</definedName>
    <definedName name="gp98_mcf_tot_21" localSheetId="11">#REF!</definedName>
    <definedName name="gp98_mcf_tot_21" localSheetId="14">#REF!</definedName>
    <definedName name="gp98_mcf_tot_21" localSheetId="15">#REF!</definedName>
    <definedName name="gp98_mcf_tot_21" localSheetId="16">#REF!</definedName>
    <definedName name="gp98_mcf_tot_21" localSheetId="8">#REF!</definedName>
    <definedName name="gp98_mcf_tot_21" localSheetId="7">#REF!</definedName>
    <definedName name="gp98_mcf_tot_21" localSheetId="6">#REF!</definedName>
    <definedName name="gp98_mcf_tot_21" localSheetId="9">#REF!</definedName>
    <definedName name="gp98_mcf_tot_21" localSheetId="10">#REF!</definedName>
    <definedName name="gp98_mcf_tot_21">#REF!</definedName>
    <definedName name="gp98_mcf_tot_23" localSheetId="3">#REF!</definedName>
    <definedName name="gp98_mcf_tot_23" localSheetId="13">#REF!</definedName>
    <definedName name="gp98_mcf_tot_23" localSheetId="12">#REF!</definedName>
    <definedName name="gp98_mcf_tot_23" localSheetId="11">#REF!</definedName>
    <definedName name="gp98_mcf_tot_23" localSheetId="14">#REF!</definedName>
    <definedName name="gp98_mcf_tot_23" localSheetId="15">#REF!</definedName>
    <definedName name="gp98_mcf_tot_23" localSheetId="16">#REF!</definedName>
    <definedName name="gp98_mcf_tot_23" localSheetId="8">#REF!</definedName>
    <definedName name="gp98_mcf_tot_23" localSheetId="7">#REF!</definedName>
    <definedName name="gp98_mcf_tot_23" localSheetId="6">#REF!</definedName>
    <definedName name="gp98_mcf_tot_23" localSheetId="9">#REF!</definedName>
    <definedName name="gp98_mcf_tot_23" localSheetId="10">#REF!</definedName>
    <definedName name="gp98_mcf_tot_23">#REF!</definedName>
    <definedName name="gp98_mcf_tot_25" localSheetId="3">#REF!</definedName>
    <definedName name="gp98_mcf_tot_25" localSheetId="13">#REF!</definedName>
    <definedName name="gp98_mcf_tot_25" localSheetId="12">#REF!</definedName>
    <definedName name="gp98_mcf_tot_25" localSheetId="11">#REF!</definedName>
    <definedName name="gp98_mcf_tot_25" localSheetId="14">#REF!</definedName>
    <definedName name="gp98_mcf_tot_25" localSheetId="15">#REF!</definedName>
    <definedName name="gp98_mcf_tot_25" localSheetId="16">#REF!</definedName>
    <definedName name="gp98_mcf_tot_25" localSheetId="8">#REF!</definedName>
    <definedName name="gp98_mcf_tot_25" localSheetId="7">#REF!</definedName>
    <definedName name="gp98_mcf_tot_25" localSheetId="6">#REF!</definedName>
    <definedName name="gp98_mcf_tot_25" localSheetId="9">#REF!</definedName>
    <definedName name="gp98_mcf_tot_25" localSheetId="10">#REF!</definedName>
    <definedName name="gp98_mcf_tot_25">#REF!</definedName>
    <definedName name="gp98_mcf_tot_27" localSheetId="3">#REF!</definedName>
    <definedName name="gp98_mcf_tot_27" localSheetId="13">#REF!</definedName>
    <definedName name="gp98_mcf_tot_27" localSheetId="12">#REF!</definedName>
    <definedName name="gp98_mcf_tot_27" localSheetId="11">#REF!</definedName>
    <definedName name="gp98_mcf_tot_27" localSheetId="14">#REF!</definedName>
    <definedName name="gp98_mcf_tot_27" localSheetId="15">#REF!</definedName>
    <definedName name="gp98_mcf_tot_27" localSheetId="16">#REF!</definedName>
    <definedName name="gp98_mcf_tot_27" localSheetId="8">#REF!</definedName>
    <definedName name="gp98_mcf_tot_27" localSheetId="7">#REF!</definedName>
    <definedName name="gp98_mcf_tot_27" localSheetId="6">#REF!</definedName>
    <definedName name="gp98_mcf_tot_27" localSheetId="9">#REF!</definedName>
    <definedName name="gp98_mcf_tot_27" localSheetId="10">#REF!</definedName>
    <definedName name="gp98_mcf_tot_27">#REF!</definedName>
    <definedName name="gp98_mcf_tot_6" localSheetId="3">#REF!</definedName>
    <definedName name="gp98_mcf_tot_6" localSheetId="13">#REF!</definedName>
    <definedName name="gp98_mcf_tot_6" localSheetId="12">#REF!</definedName>
    <definedName name="gp98_mcf_tot_6" localSheetId="11">#REF!</definedName>
    <definedName name="gp98_mcf_tot_6" localSheetId="14">#REF!</definedName>
    <definedName name="gp98_mcf_tot_6" localSheetId="15">#REF!</definedName>
    <definedName name="gp98_mcf_tot_6" localSheetId="16">#REF!</definedName>
    <definedName name="gp98_mcf_tot_6" localSheetId="8">#REF!</definedName>
    <definedName name="gp98_mcf_tot_6" localSheetId="7">#REF!</definedName>
    <definedName name="gp98_mcf_tot_6" localSheetId="6">#REF!</definedName>
    <definedName name="gp98_mcf_tot_6" localSheetId="9">#REF!</definedName>
    <definedName name="gp98_mcf_tot_6" localSheetId="10">#REF!</definedName>
    <definedName name="gp98_mcf_tot_6">#REF!</definedName>
    <definedName name="gp98_median_mcf" localSheetId="3">#REF!</definedName>
    <definedName name="gp98_median_mcf" localSheetId="13">#REF!</definedName>
    <definedName name="gp98_median_mcf" localSheetId="12">#REF!</definedName>
    <definedName name="gp98_median_mcf" localSheetId="11">#REF!</definedName>
    <definedName name="gp98_median_mcf" localSheetId="14">#REF!</definedName>
    <definedName name="gp98_median_mcf" localSheetId="15">#REF!</definedName>
    <definedName name="gp98_median_mcf" localSheetId="16">#REF!</definedName>
    <definedName name="gp98_median_mcf" localSheetId="8">#REF!</definedName>
    <definedName name="gp98_median_mcf" localSheetId="7">#REF!</definedName>
    <definedName name="gp98_median_mcf" localSheetId="6">#REF!</definedName>
    <definedName name="gp98_median_mcf" localSheetId="9">#REF!</definedName>
    <definedName name="gp98_median_mcf" localSheetId="10">#REF!</definedName>
    <definedName name="gp98_median_mcf">#REF!</definedName>
    <definedName name="gp98_median_mcf_19" localSheetId="3">#REF!</definedName>
    <definedName name="gp98_median_mcf_19" localSheetId="13">#REF!</definedName>
    <definedName name="gp98_median_mcf_19" localSheetId="12">#REF!</definedName>
    <definedName name="gp98_median_mcf_19" localSheetId="11">#REF!</definedName>
    <definedName name="gp98_median_mcf_19" localSheetId="14">#REF!</definedName>
    <definedName name="gp98_median_mcf_19" localSheetId="15">#REF!</definedName>
    <definedName name="gp98_median_mcf_19" localSheetId="16">#REF!</definedName>
    <definedName name="gp98_median_mcf_19" localSheetId="8">#REF!</definedName>
    <definedName name="gp98_median_mcf_19" localSheetId="7">#REF!</definedName>
    <definedName name="gp98_median_mcf_19" localSheetId="6">#REF!</definedName>
    <definedName name="gp98_median_mcf_19" localSheetId="9">#REF!</definedName>
    <definedName name="gp98_median_mcf_19" localSheetId="10">#REF!</definedName>
    <definedName name="gp98_median_mcf_19">#REF!</definedName>
    <definedName name="gp98_median_mcf_21" localSheetId="3">#REF!</definedName>
    <definedName name="gp98_median_mcf_21" localSheetId="13">#REF!</definedName>
    <definedName name="gp98_median_mcf_21" localSheetId="12">#REF!</definedName>
    <definedName name="gp98_median_mcf_21" localSheetId="11">#REF!</definedName>
    <definedName name="gp98_median_mcf_21" localSheetId="14">#REF!</definedName>
    <definedName name="gp98_median_mcf_21" localSheetId="15">#REF!</definedName>
    <definedName name="gp98_median_mcf_21" localSheetId="16">#REF!</definedName>
    <definedName name="gp98_median_mcf_21" localSheetId="8">#REF!</definedName>
    <definedName name="gp98_median_mcf_21" localSheetId="7">#REF!</definedName>
    <definedName name="gp98_median_mcf_21" localSheetId="6">#REF!</definedName>
    <definedName name="gp98_median_mcf_21" localSheetId="9">#REF!</definedName>
    <definedName name="gp98_median_mcf_21" localSheetId="10">#REF!</definedName>
    <definedName name="gp98_median_mcf_21">#REF!</definedName>
    <definedName name="gp98_median_mcf_23" localSheetId="3">#REF!</definedName>
    <definedName name="gp98_median_mcf_23" localSheetId="13">#REF!</definedName>
    <definedName name="gp98_median_mcf_23" localSheetId="12">#REF!</definedName>
    <definedName name="gp98_median_mcf_23" localSheetId="11">#REF!</definedName>
    <definedName name="gp98_median_mcf_23" localSheetId="14">#REF!</definedName>
    <definedName name="gp98_median_mcf_23" localSheetId="15">#REF!</definedName>
    <definedName name="gp98_median_mcf_23" localSheetId="16">#REF!</definedName>
    <definedName name="gp98_median_mcf_23" localSheetId="8">#REF!</definedName>
    <definedName name="gp98_median_mcf_23" localSheetId="7">#REF!</definedName>
    <definedName name="gp98_median_mcf_23" localSheetId="6">#REF!</definedName>
    <definedName name="gp98_median_mcf_23" localSheetId="9">#REF!</definedName>
    <definedName name="gp98_median_mcf_23" localSheetId="10">#REF!</definedName>
    <definedName name="gp98_median_mcf_23">#REF!</definedName>
    <definedName name="gp98_median_mcf_25" localSheetId="3">#REF!</definedName>
    <definedName name="gp98_median_mcf_25" localSheetId="13">#REF!</definedName>
    <definedName name="gp98_median_mcf_25" localSheetId="12">#REF!</definedName>
    <definedName name="gp98_median_mcf_25" localSheetId="11">#REF!</definedName>
    <definedName name="gp98_median_mcf_25" localSheetId="14">#REF!</definedName>
    <definedName name="gp98_median_mcf_25" localSheetId="15">#REF!</definedName>
    <definedName name="gp98_median_mcf_25" localSheetId="16">#REF!</definedName>
    <definedName name="gp98_median_mcf_25" localSheetId="8">#REF!</definedName>
    <definedName name="gp98_median_mcf_25" localSheetId="7">#REF!</definedName>
    <definedName name="gp98_median_mcf_25" localSheetId="6">#REF!</definedName>
    <definedName name="gp98_median_mcf_25" localSheetId="9">#REF!</definedName>
    <definedName name="gp98_median_mcf_25" localSheetId="10">#REF!</definedName>
    <definedName name="gp98_median_mcf_25">#REF!</definedName>
    <definedName name="gp98_median_mcf_27" localSheetId="3">#REF!</definedName>
    <definedName name="gp98_median_mcf_27" localSheetId="13">#REF!</definedName>
    <definedName name="gp98_median_mcf_27" localSheetId="12">#REF!</definedName>
    <definedName name="gp98_median_mcf_27" localSheetId="11">#REF!</definedName>
    <definedName name="gp98_median_mcf_27" localSheetId="14">#REF!</definedName>
    <definedName name="gp98_median_mcf_27" localSheetId="15">#REF!</definedName>
    <definedName name="gp98_median_mcf_27" localSheetId="16">#REF!</definedName>
    <definedName name="gp98_median_mcf_27" localSheetId="8">#REF!</definedName>
    <definedName name="gp98_median_mcf_27" localSheetId="7">#REF!</definedName>
    <definedName name="gp98_median_mcf_27" localSheetId="6">#REF!</definedName>
    <definedName name="gp98_median_mcf_27" localSheetId="9">#REF!</definedName>
    <definedName name="gp98_median_mcf_27" localSheetId="10">#REF!</definedName>
    <definedName name="gp98_median_mcf_27">#REF!</definedName>
    <definedName name="gp98_median_mcf_6" localSheetId="3">#REF!</definedName>
    <definedName name="gp98_median_mcf_6" localSheetId="13">#REF!</definedName>
    <definedName name="gp98_median_mcf_6" localSheetId="12">#REF!</definedName>
    <definedName name="gp98_median_mcf_6" localSheetId="11">#REF!</definedName>
    <definedName name="gp98_median_mcf_6" localSheetId="14">#REF!</definedName>
    <definedName name="gp98_median_mcf_6" localSheetId="15">#REF!</definedName>
    <definedName name="gp98_median_mcf_6" localSheetId="16">#REF!</definedName>
    <definedName name="gp98_median_mcf_6" localSheetId="8">#REF!</definedName>
    <definedName name="gp98_median_mcf_6" localSheetId="7">#REF!</definedName>
    <definedName name="gp98_median_mcf_6" localSheetId="6">#REF!</definedName>
    <definedName name="gp98_median_mcf_6" localSheetId="9">#REF!</definedName>
    <definedName name="gp98_median_mcf_6" localSheetId="10">#REF!</definedName>
    <definedName name="gp98_median_mcf_6">#REF!</definedName>
    <definedName name="gp98_median_pr" localSheetId="3">#REF!</definedName>
    <definedName name="gp98_median_pr" localSheetId="13">#REF!</definedName>
    <definedName name="gp98_median_pr" localSheetId="12">#REF!</definedName>
    <definedName name="gp98_median_pr" localSheetId="11">#REF!</definedName>
    <definedName name="gp98_median_pr" localSheetId="14">#REF!</definedName>
    <definedName name="gp98_median_pr" localSheetId="15">#REF!</definedName>
    <definedName name="gp98_median_pr" localSheetId="16">#REF!</definedName>
    <definedName name="gp98_median_pr" localSheetId="8">#REF!</definedName>
    <definedName name="gp98_median_pr" localSheetId="7">#REF!</definedName>
    <definedName name="gp98_median_pr" localSheetId="6">#REF!</definedName>
    <definedName name="gp98_median_pr" localSheetId="9">#REF!</definedName>
    <definedName name="gp98_median_pr" localSheetId="10">#REF!</definedName>
    <definedName name="gp98_median_pr">#REF!</definedName>
    <definedName name="gp98_median_pr_19" localSheetId="3">#REF!</definedName>
    <definedName name="gp98_median_pr_19" localSheetId="13">#REF!</definedName>
    <definedName name="gp98_median_pr_19" localSheetId="12">#REF!</definedName>
    <definedName name="gp98_median_pr_19" localSheetId="11">#REF!</definedName>
    <definedName name="gp98_median_pr_19" localSheetId="14">#REF!</definedName>
    <definedName name="gp98_median_pr_19" localSheetId="15">#REF!</definedName>
    <definedName name="gp98_median_pr_19" localSheetId="16">#REF!</definedName>
    <definedName name="gp98_median_pr_19" localSheetId="8">#REF!</definedName>
    <definedName name="gp98_median_pr_19" localSheetId="7">#REF!</definedName>
    <definedName name="gp98_median_pr_19" localSheetId="6">#REF!</definedName>
    <definedName name="gp98_median_pr_19" localSheetId="9">#REF!</definedName>
    <definedName name="gp98_median_pr_19" localSheetId="10">#REF!</definedName>
    <definedName name="gp98_median_pr_19">#REF!</definedName>
    <definedName name="gp98_median_pr_21" localSheetId="3">#REF!</definedName>
    <definedName name="gp98_median_pr_21" localSheetId="13">#REF!</definedName>
    <definedName name="gp98_median_pr_21" localSheetId="12">#REF!</definedName>
    <definedName name="gp98_median_pr_21" localSheetId="11">#REF!</definedName>
    <definedName name="gp98_median_pr_21" localSheetId="14">#REF!</definedName>
    <definedName name="gp98_median_pr_21" localSheetId="15">#REF!</definedName>
    <definedName name="gp98_median_pr_21" localSheetId="16">#REF!</definedName>
    <definedName name="gp98_median_pr_21" localSheetId="8">#REF!</definedName>
    <definedName name="gp98_median_pr_21" localSheetId="7">#REF!</definedName>
    <definedName name="gp98_median_pr_21" localSheetId="6">#REF!</definedName>
    <definedName name="gp98_median_pr_21" localSheetId="9">#REF!</definedName>
    <definedName name="gp98_median_pr_21" localSheetId="10">#REF!</definedName>
    <definedName name="gp98_median_pr_21">#REF!</definedName>
    <definedName name="gp98_median_pr_23" localSheetId="3">#REF!</definedName>
    <definedName name="gp98_median_pr_23" localSheetId="13">#REF!</definedName>
    <definedName name="gp98_median_pr_23" localSheetId="12">#REF!</definedName>
    <definedName name="gp98_median_pr_23" localSheetId="11">#REF!</definedName>
    <definedName name="gp98_median_pr_23" localSheetId="14">#REF!</definedName>
    <definedName name="gp98_median_pr_23" localSheetId="15">#REF!</definedName>
    <definedName name="gp98_median_pr_23" localSheetId="16">#REF!</definedName>
    <definedName name="gp98_median_pr_23" localSheetId="8">#REF!</definedName>
    <definedName name="gp98_median_pr_23" localSheetId="7">#REF!</definedName>
    <definedName name="gp98_median_pr_23" localSheetId="6">#REF!</definedName>
    <definedName name="gp98_median_pr_23" localSheetId="9">#REF!</definedName>
    <definedName name="gp98_median_pr_23" localSheetId="10">#REF!</definedName>
    <definedName name="gp98_median_pr_23">#REF!</definedName>
    <definedName name="gp98_median_pr_25" localSheetId="3">#REF!</definedName>
    <definedName name="gp98_median_pr_25" localSheetId="13">#REF!</definedName>
    <definedName name="gp98_median_pr_25" localSheetId="12">#REF!</definedName>
    <definedName name="gp98_median_pr_25" localSheetId="11">#REF!</definedName>
    <definedName name="gp98_median_pr_25" localSheetId="14">#REF!</definedName>
    <definedName name="gp98_median_pr_25" localSheetId="15">#REF!</definedName>
    <definedName name="gp98_median_pr_25" localSheetId="16">#REF!</definedName>
    <definedName name="gp98_median_pr_25" localSheetId="8">#REF!</definedName>
    <definedName name="gp98_median_pr_25" localSheetId="7">#REF!</definedName>
    <definedName name="gp98_median_pr_25" localSheetId="6">#REF!</definedName>
    <definedName name="gp98_median_pr_25" localSheetId="9">#REF!</definedName>
    <definedName name="gp98_median_pr_25" localSheetId="10">#REF!</definedName>
    <definedName name="gp98_median_pr_25">#REF!</definedName>
    <definedName name="gp98_median_pr_27" localSheetId="3">#REF!</definedName>
    <definedName name="gp98_median_pr_27" localSheetId="13">#REF!</definedName>
    <definedName name="gp98_median_pr_27" localSheetId="12">#REF!</definedName>
    <definedName name="gp98_median_pr_27" localSheetId="11">#REF!</definedName>
    <definedName name="gp98_median_pr_27" localSheetId="14">#REF!</definedName>
    <definedName name="gp98_median_pr_27" localSheetId="15">#REF!</definedName>
    <definedName name="gp98_median_pr_27" localSheetId="16">#REF!</definedName>
    <definedName name="gp98_median_pr_27" localSheetId="8">#REF!</definedName>
    <definedName name="gp98_median_pr_27" localSheetId="7">#REF!</definedName>
    <definedName name="gp98_median_pr_27" localSheetId="6">#REF!</definedName>
    <definedName name="gp98_median_pr_27" localSheetId="9">#REF!</definedName>
    <definedName name="gp98_median_pr_27" localSheetId="10">#REF!</definedName>
    <definedName name="gp98_median_pr_27">#REF!</definedName>
    <definedName name="gp98_median_pr_6" localSheetId="3">#REF!</definedName>
    <definedName name="gp98_median_pr_6" localSheetId="13">#REF!</definedName>
    <definedName name="gp98_median_pr_6" localSheetId="12">#REF!</definedName>
    <definedName name="gp98_median_pr_6" localSheetId="11">#REF!</definedName>
    <definedName name="gp98_median_pr_6" localSheetId="14">#REF!</definedName>
    <definedName name="gp98_median_pr_6" localSheetId="15">#REF!</definedName>
    <definedName name="gp98_median_pr_6" localSheetId="16">#REF!</definedName>
    <definedName name="gp98_median_pr_6" localSheetId="8">#REF!</definedName>
    <definedName name="gp98_median_pr_6" localSheetId="7">#REF!</definedName>
    <definedName name="gp98_median_pr_6" localSheetId="6">#REF!</definedName>
    <definedName name="gp98_median_pr_6" localSheetId="9">#REF!</definedName>
    <definedName name="gp98_median_pr_6" localSheetId="10">#REF!</definedName>
    <definedName name="gp98_median_pr_6">#REF!</definedName>
    <definedName name="gp98_median_tot" localSheetId="3">#REF!</definedName>
    <definedName name="gp98_median_tot" localSheetId="13">#REF!</definedName>
    <definedName name="gp98_median_tot" localSheetId="12">#REF!</definedName>
    <definedName name="gp98_median_tot" localSheetId="11">#REF!</definedName>
    <definedName name="gp98_median_tot" localSheetId="14">#REF!</definedName>
    <definedName name="gp98_median_tot" localSheetId="15">#REF!</definedName>
    <definedName name="gp98_median_tot" localSheetId="16">#REF!</definedName>
    <definedName name="gp98_median_tot" localSheetId="8">#REF!</definedName>
    <definedName name="gp98_median_tot" localSheetId="7">#REF!</definedName>
    <definedName name="gp98_median_tot" localSheetId="6">#REF!</definedName>
    <definedName name="gp98_median_tot" localSheetId="9">#REF!</definedName>
    <definedName name="gp98_median_tot" localSheetId="10">#REF!</definedName>
    <definedName name="gp98_median_tot">#REF!</definedName>
    <definedName name="gp98_median_tot_19" localSheetId="3">#REF!</definedName>
    <definedName name="gp98_median_tot_19" localSheetId="13">#REF!</definedName>
    <definedName name="gp98_median_tot_19" localSheetId="12">#REF!</definedName>
    <definedName name="gp98_median_tot_19" localSheetId="11">#REF!</definedName>
    <definedName name="gp98_median_tot_19" localSheetId="14">#REF!</definedName>
    <definedName name="gp98_median_tot_19" localSheetId="15">#REF!</definedName>
    <definedName name="gp98_median_tot_19" localSheetId="16">#REF!</definedName>
    <definedName name="gp98_median_tot_19" localSheetId="8">#REF!</definedName>
    <definedName name="gp98_median_tot_19" localSheetId="7">#REF!</definedName>
    <definedName name="gp98_median_tot_19" localSheetId="6">#REF!</definedName>
    <definedName name="gp98_median_tot_19" localSheetId="9">#REF!</definedName>
    <definedName name="gp98_median_tot_19" localSheetId="10">#REF!</definedName>
    <definedName name="gp98_median_tot_19">#REF!</definedName>
    <definedName name="gp98_median_tot_21" localSheetId="3">#REF!</definedName>
    <definedName name="gp98_median_tot_21" localSheetId="13">#REF!</definedName>
    <definedName name="gp98_median_tot_21" localSheetId="12">#REF!</definedName>
    <definedName name="gp98_median_tot_21" localSheetId="11">#REF!</definedName>
    <definedName name="gp98_median_tot_21" localSheetId="14">#REF!</definedName>
    <definedName name="gp98_median_tot_21" localSheetId="15">#REF!</definedName>
    <definedName name="gp98_median_tot_21" localSheetId="16">#REF!</definedName>
    <definedName name="gp98_median_tot_21" localSheetId="8">#REF!</definedName>
    <definedName name="gp98_median_tot_21" localSheetId="7">#REF!</definedName>
    <definedName name="gp98_median_tot_21" localSheetId="6">#REF!</definedName>
    <definedName name="gp98_median_tot_21" localSheetId="9">#REF!</definedName>
    <definedName name="gp98_median_tot_21" localSheetId="10">#REF!</definedName>
    <definedName name="gp98_median_tot_21">#REF!</definedName>
    <definedName name="gp98_median_tot_23" localSheetId="3">#REF!</definedName>
    <definedName name="gp98_median_tot_23" localSheetId="13">#REF!</definedName>
    <definedName name="gp98_median_tot_23" localSheetId="12">#REF!</definedName>
    <definedName name="gp98_median_tot_23" localSheetId="11">#REF!</definedName>
    <definedName name="gp98_median_tot_23" localSheetId="14">#REF!</definedName>
    <definedName name="gp98_median_tot_23" localSheetId="15">#REF!</definedName>
    <definedName name="gp98_median_tot_23" localSheetId="16">#REF!</definedName>
    <definedName name="gp98_median_tot_23" localSheetId="8">#REF!</definedName>
    <definedName name="gp98_median_tot_23" localSheetId="7">#REF!</definedName>
    <definedName name="gp98_median_tot_23" localSheetId="6">#REF!</definedName>
    <definedName name="gp98_median_tot_23" localSheetId="9">#REF!</definedName>
    <definedName name="gp98_median_tot_23" localSheetId="10">#REF!</definedName>
    <definedName name="gp98_median_tot_23">#REF!</definedName>
    <definedName name="gp98_median_tot_25" localSheetId="3">#REF!</definedName>
    <definedName name="gp98_median_tot_25" localSheetId="13">#REF!</definedName>
    <definedName name="gp98_median_tot_25" localSheetId="12">#REF!</definedName>
    <definedName name="gp98_median_tot_25" localSheetId="11">#REF!</definedName>
    <definedName name="gp98_median_tot_25" localSheetId="14">#REF!</definedName>
    <definedName name="gp98_median_tot_25" localSheetId="15">#REF!</definedName>
    <definedName name="gp98_median_tot_25" localSheetId="16">#REF!</definedName>
    <definedName name="gp98_median_tot_25" localSheetId="8">#REF!</definedName>
    <definedName name="gp98_median_tot_25" localSheetId="7">#REF!</definedName>
    <definedName name="gp98_median_tot_25" localSheetId="6">#REF!</definedName>
    <definedName name="gp98_median_tot_25" localSheetId="9">#REF!</definedName>
    <definedName name="gp98_median_tot_25" localSheetId="10">#REF!</definedName>
    <definedName name="gp98_median_tot_25">#REF!</definedName>
    <definedName name="gp98_median_tot_27" localSheetId="3">#REF!</definedName>
    <definedName name="gp98_median_tot_27" localSheetId="13">#REF!</definedName>
    <definedName name="gp98_median_tot_27" localSheetId="12">#REF!</definedName>
    <definedName name="gp98_median_tot_27" localSheetId="11">#REF!</definedName>
    <definedName name="gp98_median_tot_27" localSheetId="14">#REF!</definedName>
    <definedName name="gp98_median_tot_27" localSheetId="15">#REF!</definedName>
    <definedName name="gp98_median_tot_27" localSheetId="16">#REF!</definedName>
    <definedName name="gp98_median_tot_27" localSheetId="8">#REF!</definedName>
    <definedName name="gp98_median_tot_27" localSheetId="7">#REF!</definedName>
    <definedName name="gp98_median_tot_27" localSheetId="6">#REF!</definedName>
    <definedName name="gp98_median_tot_27" localSheetId="9">#REF!</definedName>
    <definedName name="gp98_median_tot_27" localSheetId="10">#REF!</definedName>
    <definedName name="gp98_median_tot_27">#REF!</definedName>
    <definedName name="gp98_median_tot_6" localSheetId="3">#REF!</definedName>
    <definedName name="gp98_median_tot_6" localSheetId="13">#REF!</definedName>
    <definedName name="gp98_median_tot_6" localSheetId="12">#REF!</definedName>
    <definedName name="gp98_median_tot_6" localSheetId="11">#REF!</definedName>
    <definedName name="gp98_median_tot_6" localSheetId="14">#REF!</definedName>
    <definedName name="gp98_median_tot_6" localSheetId="15">#REF!</definedName>
    <definedName name="gp98_median_tot_6" localSheetId="16">#REF!</definedName>
    <definedName name="gp98_median_tot_6" localSheetId="8">#REF!</definedName>
    <definedName name="gp98_median_tot_6" localSheetId="7">#REF!</definedName>
    <definedName name="gp98_median_tot_6" localSheetId="6">#REF!</definedName>
    <definedName name="gp98_median_tot_6" localSheetId="9">#REF!</definedName>
    <definedName name="gp98_median_tot_6" localSheetId="10">#REF!</definedName>
    <definedName name="gp98_median_tot_6">#REF!</definedName>
    <definedName name="gp98_pr_tot" localSheetId="3">#REF!</definedName>
    <definedName name="gp98_pr_tot" localSheetId="13">#REF!</definedName>
    <definedName name="gp98_pr_tot" localSheetId="12">#REF!</definedName>
    <definedName name="gp98_pr_tot" localSheetId="11">#REF!</definedName>
    <definedName name="gp98_pr_tot" localSheetId="14">#REF!</definedName>
    <definedName name="gp98_pr_tot" localSheetId="15">#REF!</definedName>
    <definedName name="gp98_pr_tot" localSheetId="16">#REF!</definedName>
    <definedName name="gp98_pr_tot" localSheetId="8">#REF!</definedName>
    <definedName name="gp98_pr_tot" localSheetId="7">#REF!</definedName>
    <definedName name="gp98_pr_tot" localSheetId="6">#REF!</definedName>
    <definedName name="gp98_pr_tot" localSheetId="9">#REF!</definedName>
    <definedName name="gp98_pr_tot" localSheetId="10">#REF!</definedName>
    <definedName name="gp98_pr_tot">#REF!</definedName>
    <definedName name="gp98_pr_tot_19" localSheetId="3">#REF!</definedName>
    <definedName name="gp98_pr_tot_19" localSheetId="13">#REF!</definedName>
    <definedName name="gp98_pr_tot_19" localSheetId="12">#REF!</definedName>
    <definedName name="gp98_pr_tot_19" localSheetId="11">#REF!</definedName>
    <definedName name="gp98_pr_tot_19" localSheetId="14">#REF!</definedName>
    <definedName name="gp98_pr_tot_19" localSheetId="15">#REF!</definedName>
    <definedName name="gp98_pr_tot_19" localSheetId="16">#REF!</definedName>
    <definedName name="gp98_pr_tot_19" localSheetId="8">#REF!</definedName>
    <definedName name="gp98_pr_tot_19" localSheetId="7">#REF!</definedName>
    <definedName name="gp98_pr_tot_19" localSheetId="6">#REF!</definedName>
    <definedName name="gp98_pr_tot_19" localSheetId="9">#REF!</definedName>
    <definedName name="gp98_pr_tot_19" localSheetId="10">#REF!</definedName>
    <definedName name="gp98_pr_tot_19">#REF!</definedName>
    <definedName name="gp98_pr_tot_21" localSheetId="3">#REF!</definedName>
    <definedName name="gp98_pr_tot_21" localSheetId="13">#REF!</definedName>
    <definedName name="gp98_pr_tot_21" localSheetId="12">#REF!</definedName>
    <definedName name="gp98_pr_tot_21" localSheetId="11">#REF!</definedName>
    <definedName name="gp98_pr_tot_21" localSheetId="14">#REF!</definedName>
    <definedName name="gp98_pr_tot_21" localSheetId="15">#REF!</definedName>
    <definedName name="gp98_pr_tot_21" localSheetId="16">#REF!</definedName>
    <definedName name="gp98_pr_tot_21" localSheetId="8">#REF!</definedName>
    <definedName name="gp98_pr_tot_21" localSheetId="7">#REF!</definedName>
    <definedName name="gp98_pr_tot_21" localSheetId="6">#REF!</definedName>
    <definedName name="gp98_pr_tot_21" localSheetId="9">#REF!</definedName>
    <definedName name="gp98_pr_tot_21" localSheetId="10">#REF!</definedName>
    <definedName name="gp98_pr_tot_21">#REF!</definedName>
    <definedName name="gp98_pr_tot_23" localSheetId="3">#REF!</definedName>
    <definedName name="gp98_pr_tot_23" localSheetId="13">#REF!</definedName>
    <definedName name="gp98_pr_tot_23" localSheetId="12">#REF!</definedName>
    <definedName name="gp98_pr_tot_23" localSheetId="11">#REF!</definedName>
    <definedName name="gp98_pr_tot_23" localSheetId="14">#REF!</definedName>
    <definedName name="gp98_pr_tot_23" localSheetId="15">#REF!</definedName>
    <definedName name="gp98_pr_tot_23" localSheetId="16">#REF!</definedName>
    <definedName name="gp98_pr_tot_23" localSheetId="8">#REF!</definedName>
    <definedName name="gp98_pr_tot_23" localSheetId="7">#REF!</definedName>
    <definedName name="gp98_pr_tot_23" localSheetId="6">#REF!</definedName>
    <definedName name="gp98_pr_tot_23" localSheetId="9">#REF!</definedName>
    <definedName name="gp98_pr_tot_23" localSheetId="10">#REF!</definedName>
    <definedName name="gp98_pr_tot_23">#REF!</definedName>
    <definedName name="gp98_pr_tot_25" localSheetId="3">#REF!</definedName>
    <definedName name="gp98_pr_tot_25" localSheetId="13">#REF!</definedName>
    <definedName name="gp98_pr_tot_25" localSheetId="12">#REF!</definedName>
    <definedName name="gp98_pr_tot_25" localSheetId="11">#REF!</definedName>
    <definedName name="gp98_pr_tot_25" localSheetId="14">#REF!</definedName>
    <definedName name="gp98_pr_tot_25" localSheetId="15">#REF!</definedName>
    <definedName name="gp98_pr_tot_25" localSheetId="16">#REF!</definedName>
    <definedName name="gp98_pr_tot_25" localSheetId="8">#REF!</definedName>
    <definedName name="gp98_pr_tot_25" localSheetId="7">#REF!</definedName>
    <definedName name="gp98_pr_tot_25" localSheetId="6">#REF!</definedName>
    <definedName name="gp98_pr_tot_25" localSheetId="9">#REF!</definedName>
    <definedName name="gp98_pr_tot_25" localSheetId="10">#REF!</definedName>
    <definedName name="gp98_pr_tot_25">#REF!</definedName>
    <definedName name="gp98_pr_tot_27" localSheetId="3">#REF!</definedName>
    <definedName name="gp98_pr_tot_27" localSheetId="13">#REF!</definedName>
    <definedName name="gp98_pr_tot_27" localSheetId="12">#REF!</definedName>
    <definedName name="gp98_pr_tot_27" localSheetId="11">#REF!</definedName>
    <definedName name="gp98_pr_tot_27" localSheetId="14">#REF!</definedName>
    <definedName name="gp98_pr_tot_27" localSheetId="15">#REF!</definedName>
    <definedName name="gp98_pr_tot_27" localSheetId="16">#REF!</definedName>
    <definedName name="gp98_pr_tot_27" localSheetId="8">#REF!</definedName>
    <definedName name="gp98_pr_tot_27" localSheetId="7">#REF!</definedName>
    <definedName name="gp98_pr_tot_27" localSheetId="6">#REF!</definedName>
    <definedName name="gp98_pr_tot_27" localSheetId="9">#REF!</definedName>
    <definedName name="gp98_pr_tot_27" localSheetId="10">#REF!</definedName>
    <definedName name="gp98_pr_tot_27">#REF!</definedName>
    <definedName name="gp98_pr_tot_6" localSheetId="3">#REF!</definedName>
    <definedName name="gp98_pr_tot_6" localSheetId="13">#REF!</definedName>
    <definedName name="gp98_pr_tot_6" localSheetId="12">#REF!</definedName>
    <definedName name="gp98_pr_tot_6" localSheetId="11">#REF!</definedName>
    <definedName name="gp98_pr_tot_6" localSheetId="14">#REF!</definedName>
    <definedName name="gp98_pr_tot_6" localSheetId="15">#REF!</definedName>
    <definedName name="gp98_pr_tot_6" localSheetId="16">#REF!</definedName>
    <definedName name="gp98_pr_tot_6" localSheetId="8">#REF!</definedName>
    <definedName name="gp98_pr_tot_6" localSheetId="7">#REF!</definedName>
    <definedName name="gp98_pr_tot_6" localSheetId="6">#REF!</definedName>
    <definedName name="gp98_pr_tot_6" localSheetId="9">#REF!</definedName>
    <definedName name="gp98_pr_tot_6" localSheetId="10">#REF!</definedName>
    <definedName name="gp98_pr_tot_6">#REF!</definedName>
    <definedName name="gp98_tot_tot" localSheetId="3">#REF!</definedName>
    <definedName name="gp98_tot_tot" localSheetId="13">#REF!</definedName>
    <definedName name="gp98_tot_tot" localSheetId="12">#REF!</definedName>
    <definedName name="gp98_tot_tot" localSheetId="11">#REF!</definedName>
    <definedName name="gp98_tot_tot" localSheetId="14">#REF!</definedName>
    <definedName name="gp98_tot_tot" localSheetId="15">#REF!</definedName>
    <definedName name="gp98_tot_tot" localSheetId="16">#REF!</definedName>
    <definedName name="gp98_tot_tot" localSheetId="8">#REF!</definedName>
    <definedName name="gp98_tot_tot" localSheetId="7">#REF!</definedName>
    <definedName name="gp98_tot_tot" localSheetId="6">#REF!</definedName>
    <definedName name="gp98_tot_tot" localSheetId="9">#REF!</definedName>
    <definedName name="gp98_tot_tot" localSheetId="10">#REF!</definedName>
    <definedName name="gp98_tot_tot">#REF!</definedName>
    <definedName name="gp98_tot_tot_19" localSheetId="3">#REF!</definedName>
    <definedName name="gp98_tot_tot_19" localSheetId="13">#REF!</definedName>
    <definedName name="gp98_tot_tot_19" localSheetId="12">#REF!</definedName>
    <definedName name="gp98_tot_tot_19" localSheetId="11">#REF!</definedName>
    <definedName name="gp98_tot_tot_19" localSheetId="14">#REF!</definedName>
    <definedName name="gp98_tot_tot_19" localSheetId="15">#REF!</definedName>
    <definedName name="gp98_tot_tot_19" localSheetId="16">#REF!</definedName>
    <definedName name="gp98_tot_tot_19" localSheetId="8">#REF!</definedName>
    <definedName name="gp98_tot_tot_19" localSheetId="7">#REF!</definedName>
    <definedName name="gp98_tot_tot_19" localSheetId="6">#REF!</definedName>
    <definedName name="gp98_tot_tot_19" localSheetId="9">#REF!</definedName>
    <definedName name="gp98_tot_tot_19" localSheetId="10">#REF!</definedName>
    <definedName name="gp98_tot_tot_19">#REF!</definedName>
    <definedName name="gp98_tot_tot_21" localSheetId="3">#REF!</definedName>
    <definedName name="gp98_tot_tot_21" localSheetId="13">#REF!</definedName>
    <definedName name="gp98_tot_tot_21" localSheetId="12">#REF!</definedName>
    <definedName name="gp98_tot_tot_21" localSheetId="11">#REF!</definedName>
    <definedName name="gp98_tot_tot_21" localSheetId="14">#REF!</definedName>
    <definedName name="gp98_tot_tot_21" localSheetId="15">#REF!</definedName>
    <definedName name="gp98_tot_tot_21" localSheetId="16">#REF!</definedName>
    <definedName name="gp98_tot_tot_21" localSheetId="8">#REF!</definedName>
    <definedName name="gp98_tot_tot_21" localSheetId="7">#REF!</definedName>
    <definedName name="gp98_tot_tot_21" localSheetId="6">#REF!</definedName>
    <definedName name="gp98_tot_tot_21" localSheetId="9">#REF!</definedName>
    <definedName name="gp98_tot_tot_21" localSheetId="10">#REF!</definedName>
    <definedName name="gp98_tot_tot_21">#REF!</definedName>
    <definedName name="gp98_tot_tot_23" localSheetId="3">#REF!</definedName>
    <definedName name="gp98_tot_tot_23" localSheetId="13">#REF!</definedName>
    <definedName name="gp98_tot_tot_23" localSheetId="12">#REF!</definedName>
    <definedName name="gp98_tot_tot_23" localSheetId="11">#REF!</definedName>
    <definedName name="gp98_tot_tot_23" localSheetId="14">#REF!</definedName>
    <definedName name="gp98_tot_tot_23" localSheetId="15">#REF!</definedName>
    <definedName name="gp98_tot_tot_23" localSheetId="16">#REF!</definedName>
    <definedName name="gp98_tot_tot_23" localSheetId="8">#REF!</definedName>
    <definedName name="gp98_tot_tot_23" localSheetId="7">#REF!</definedName>
    <definedName name="gp98_tot_tot_23" localSheetId="6">#REF!</definedName>
    <definedName name="gp98_tot_tot_23" localSheetId="9">#REF!</definedName>
    <definedName name="gp98_tot_tot_23" localSheetId="10">#REF!</definedName>
    <definedName name="gp98_tot_tot_23">#REF!</definedName>
    <definedName name="gp98_tot_tot_25" localSheetId="3">#REF!</definedName>
    <definedName name="gp98_tot_tot_25" localSheetId="13">#REF!</definedName>
    <definedName name="gp98_tot_tot_25" localSheetId="12">#REF!</definedName>
    <definedName name="gp98_tot_tot_25" localSheetId="11">#REF!</definedName>
    <definedName name="gp98_tot_tot_25" localSheetId="14">#REF!</definedName>
    <definedName name="gp98_tot_tot_25" localSheetId="15">#REF!</definedName>
    <definedName name="gp98_tot_tot_25" localSheetId="16">#REF!</definedName>
    <definedName name="gp98_tot_tot_25" localSheetId="8">#REF!</definedName>
    <definedName name="gp98_tot_tot_25" localSheetId="7">#REF!</definedName>
    <definedName name="gp98_tot_tot_25" localSheetId="6">#REF!</definedName>
    <definedName name="gp98_tot_tot_25" localSheetId="9">#REF!</definedName>
    <definedName name="gp98_tot_tot_25" localSheetId="10">#REF!</definedName>
    <definedName name="gp98_tot_tot_25">#REF!</definedName>
    <definedName name="gp98_tot_tot_27" localSheetId="3">#REF!</definedName>
    <definedName name="gp98_tot_tot_27" localSheetId="13">#REF!</definedName>
    <definedName name="gp98_tot_tot_27" localSheetId="12">#REF!</definedName>
    <definedName name="gp98_tot_tot_27" localSheetId="11">#REF!</definedName>
    <definedName name="gp98_tot_tot_27" localSheetId="14">#REF!</definedName>
    <definedName name="gp98_tot_tot_27" localSheetId="15">#REF!</definedName>
    <definedName name="gp98_tot_tot_27" localSheetId="16">#REF!</definedName>
    <definedName name="gp98_tot_tot_27" localSheetId="8">#REF!</definedName>
    <definedName name="gp98_tot_tot_27" localSheetId="7">#REF!</definedName>
    <definedName name="gp98_tot_tot_27" localSheetId="6">#REF!</definedName>
    <definedName name="gp98_tot_tot_27" localSheetId="9">#REF!</definedName>
    <definedName name="gp98_tot_tot_27" localSheetId="10">#REF!</definedName>
    <definedName name="gp98_tot_tot_27">#REF!</definedName>
    <definedName name="gp98_tot_tot_6" localSheetId="3">#REF!</definedName>
    <definedName name="gp98_tot_tot_6" localSheetId="13">#REF!</definedName>
    <definedName name="gp98_tot_tot_6" localSheetId="12">#REF!</definedName>
    <definedName name="gp98_tot_tot_6" localSheetId="11">#REF!</definedName>
    <definedName name="gp98_tot_tot_6" localSheetId="14">#REF!</definedName>
    <definedName name="gp98_tot_tot_6" localSheetId="15">#REF!</definedName>
    <definedName name="gp98_tot_tot_6" localSheetId="16">#REF!</definedName>
    <definedName name="gp98_tot_tot_6" localSheetId="8">#REF!</definedName>
    <definedName name="gp98_tot_tot_6" localSheetId="7">#REF!</definedName>
    <definedName name="gp98_tot_tot_6" localSheetId="6">#REF!</definedName>
    <definedName name="gp98_tot_tot_6" localSheetId="9">#REF!</definedName>
    <definedName name="gp98_tot_tot_6" localSheetId="10">#REF!</definedName>
    <definedName name="gp98_tot_tot_6">#REF!</definedName>
    <definedName name="groupe" localSheetId="3">#REF!</definedName>
    <definedName name="groupe" localSheetId="13">#REF!</definedName>
    <definedName name="groupe" localSheetId="12">#REF!</definedName>
    <definedName name="groupe" localSheetId="11">#REF!</definedName>
    <definedName name="groupe" localSheetId="14">#REF!</definedName>
    <definedName name="groupe" localSheetId="15">#REF!</definedName>
    <definedName name="groupe" localSheetId="16">#REF!</definedName>
    <definedName name="groupe" localSheetId="8">#REF!</definedName>
    <definedName name="groupe" localSheetId="7">#REF!</definedName>
    <definedName name="groupe" localSheetId="6">#REF!</definedName>
    <definedName name="groupe" localSheetId="9">#REF!</definedName>
    <definedName name="groupe" localSheetId="10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3">#REF!</definedName>
    <definedName name="IMP" localSheetId="12">#REF!</definedName>
    <definedName name="IMP" localSheetId="11">#REF!</definedName>
    <definedName name="IMP" localSheetId="14">#REF!</definedName>
    <definedName name="IMP" localSheetId="15">#REF!</definedName>
    <definedName name="IMP" localSheetId="16">#REF!</definedName>
    <definedName name="IMP" localSheetId="8">#REF!</definedName>
    <definedName name="IMP" localSheetId="7">#REF!</definedName>
    <definedName name="IMP" localSheetId="6">#REF!</definedName>
    <definedName name="IMP" localSheetId="9">#REF!</definedName>
    <definedName name="IMP" localSheetId="10">#REF!</definedName>
    <definedName name="IMP">#REF!</definedName>
    <definedName name="_xlnm.Print_Titles" localSheetId="13">'MCF EX'!$2:$8</definedName>
    <definedName name="_xlnm.Print_Titles" localSheetId="12">'MCF HC'!$2:$8</definedName>
    <definedName name="_xlnm.Print_Titles" localSheetId="14">PR1C!$2:$8</definedName>
    <definedName name="_xlnm.Print_Titles" localSheetId="15">PRCE1!$2:$8</definedName>
    <definedName name="_xlnm.Print_Titles" localSheetId="16">PRCE2!$2:$8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3">#REF!</definedName>
    <definedName name="lib_section" localSheetId="12">#REF!</definedName>
    <definedName name="lib_section" localSheetId="11">#REF!</definedName>
    <definedName name="lib_section" localSheetId="14">#REF!</definedName>
    <definedName name="lib_section" localSheetId="15">#REF!</definedName>
    <definedName name="lib_section" localSheetId="16">#REF!</definedName>
    <definedName name="lib_section" localSheetId="8">#REF!</definedName>
    <definedName name="lib_section" localSheetId="7">#REF!</definedName>
    <definedName name="lib_section" localSheetId="6">#REF!</definedName>
    <definedName name="lib_section" localSheetId="9">#REF!</definedName>
    <definedName name="lib_section" localSheetId="10">#REF!</definedName>
    <definedName name="lib_section">#REF!</definedName>
    <definedName name="lib_section_27" localSheetId="3">#REF!</definedName>
    <definedName name="lib_section_27" localSheetId="13">#REF!</definedName>
    <definedName name="lib_section_27" localSheetId="12">#REF!</definedName>
    <definedName name="lib_section_27" localSheetId="11">#REF!</definedName>
    <definedName name="lib_section_27" localSheetId="14">#REF!</definedName>
    <definedName name="lib_section_27" localSheetId="15">#REF!</definedName>
    <definedName name="lib_section_27" localSheetId="16">#REF!</definedName>
    <definedName name="lib_section_27" localSheetId="8">#REF!</definedName>
    <definedName name="lib_section_27" localSheetId="7">#REF!</definedName>
    <definedName name="lib_section_27" localSheetId="6">#REF!</definedName>
    <definedName name="lib_section_27" localSheetId="9">#REF!</definedName>
    <definedName name="lib_section_27" localSheetId="10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cf" localSheetId="13">#REF!</definedName>
    <definedName name="mcf">#REF!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3">#REF!</definedName>
    <definedName name="Medecine" localSheetId="12">#REF!</definedName>
    <definedName name="Medecine" localSheetId="11">#REF!</definedName>
    <definedName name="Medecine" localSheetId="14">#REF!</definedName>
    <definedName name="Medecine" localSheetId="15">#REF!</definedName>
    <definedName name="Medecine" localSheetId="16">#REF!</definedName>
    <definedName name="Medecine" localSheetId="8">#REF!</definedName>
    <definedName name="Medecine" localSheetId="7">#REF!</definedName>
    <definedName name="Medecine" localSheetId="6">#REF!</definedName>
    <definedName name="Medecine" localSheetId="9">#REF!</definedName>
    <definedName name="Medecine" localSheetId="10">#REF!</definedName>
    <definedName name="Medecine">#REF!</definedName>
    <definedName name="Médecine" localSheetId="3">#REF!</definedName>
    <definedName name="Médecine" localSheetId="13">#REF!</definedName>
    <definedName name="Médecine" localSheetId="12">#REF!</definedName>
    <definedName name="Médecine" localSheetId="11">#REF!</definedName>
    <definedName name="Médecine" localSheetId="14">#REF!</definedName>
    <definedName name="Médecine" localSheetId="15">#REF!</definedName>
    <definedName name="Médecine" localSheetId="16">#REF!</definedName>
    <definedName name="Médecine" localSheetId="8">#REF!</definedName>
    <definedName name="Médecine" localSheetId="7">#REF!</definedName>
    <definedName name="Médecine" localSheetId="6">#REF!</definedName>
    <definedName name="Médecine" localSheetId="9">#REF!</definedName>
    <definedName name="Médecine" localSheetId="10">#REF!</definedName>
    <definedName name="Médecine">#REF!</definedName>
    <definedName name="moy" localSheetId="3">#REF!</definedName>
    <definedName name="moy" localSheetId="13">#REF!</definedName>
    <definedName name="moy" localSheetId="12">#REF!</definedName>
    <definedName name="moy" localSheetId="11">#REF!</definedName>
    <definedName name="moy" localSheetId="14">#REF!</definedName>
    <definedName name="moy" localSheetId="15">#REF!</definedName>
    <definedName name="moy" localSheetId="16">#REF!</definedName>
    <definedName name="moy" localSheetId="8">#REF!</definedName>
    <definedName name="moy" localSheetId="7">#REF!</definedName>
    <definedName name="moy" localSheetId="6">#REF!</definedName>
    <definedName name="moy" localSheetId="9">#REF!</definedName>
    <definedName name="moy" localSheetId="10">#REF!</definedName>
    <definedName name="moy">#REF!</definedName>
    <definedName name="nnn">[4]Feuil1!$A$2:$B$45</definedName>
    <definedName name="Odonto" localSheetId="3">#REF!</definedName>
    <definedName name="Odonto" localSheetId="13">#REF!</definedName>
    <definedName name="Odonto" localSheetId="12">#REF!</definedName>
    <definedName name="Odonto" localSheetId="11">#REF!</definedName>
    <definedName name="Odonto" localSheetId="14">#REF!</definedName>
    <definedName name="Odonto" localSheetId="15">#REF!</definedName>
    <definedName name="Odonto" localSheetId="16">#REF!</definedName>
    <definedName name="Odonto" localSheetId="8">#REF!</definedName>
    <definedName name="Odonto" localSheetId="7">#REF!</definedName>
    <definedName name="Odonto" localSheetId="6">#REF!</definedName>
    <definedName name="Odonto" localSheetId="9">#REF!</definedName>
    <definedName name="Odonto" localSheetId="10">#REF!</definedName>
    <definedName name="Odonto">#REF!</definedName>
    <definedName name="Odontologie" localSheetId="3">#REF!</definedName>
    <definedName name="Odontologie" localSheetId="13">#REF!</definedName>
    <definedName name="Odontologie" localSheetId="12">#REF!</definedName>
    <definedName name="Odontologie" localSheetId="11">#REF!</definedName>
    <definedName name="Odontologie" localSheetId="14">#REF!</definedName>
    <definedName name="Odontologie" localSheetId="15">#REF!</definedName>
    <definedName name="Odontologie" localSheetId="16">#REF!</definedName>
    <definedName name="Odontologie" localSheetId="8">#REF!</definedName>
    <definedName name="Odontologie" localSheetId="7">#REF!</definedName>
    <definedName name="Odontologie" localSheetId="6">#REF!</definedName>
    <definedName name="Odontologie" localSheetId="9">#REF!</definedName>
    <definedName name="Odontologie" localSheetId="10">#REF!</definedName>
    <definedName name="Odontologie">#REF!</definedName>
    <definedName name="Pharma" localSheetId="3">#REF!</definedName>
    <definedName name="Pharma" localSheetId="13">#REF!</definedName>
    <definedName name="Pharma" localSheetId="12">#REF!</definedName>
    <definedName name="Pharma" localSheetId="11">#REF!</definedName>
    <definedName name="Pharma" localSheetId="14">#REF!</definedName>
    <definedName name="Pharma" localSheetId="15">#REF!</definedName>
    <definedName name="Pharma" localSheetId="16">#REF!</definedName>
    <definedName name="Pharma" localSheetId="8">#REF!</definedName>
    <definedName name="Pharma" localSheetId="7">#REF!</definedName>
    <definedName name="Pharma" localSheetId="6">#REF!</definedName>
    <definedName name="Pharma" localSheetId="9">#REF!</definedName>
    <definedName name="Pharma" localSheetId="10">#REF!</definedName>
    <definedName name="Pharma">#REF!</definedName>
    <definedName name="Pharmacie" localSheetId="3">#REF!</definedName>
    <definedName name="Pharmacie" localSheetId="13">#REF!</definedName>
    <definedName name="Pharmacie" localSheetId="12">#REF!</definedName>
    <definedName name="Pharmacie" localSheetId="11">#REF!</definedName>
    <definedName name="Pharmacie" localSheetId="14">#REF!</definedName>
    <definedName name="Pharmacie" localSheetId="15">#REF!</definedName>
    <definedName name="Pharmacie" localSheetId="16">#REF!</definedName>
    <definedName name="Pharmacie" localSheetId="8">#REF!</definedName>
    <definedName name="Pharmacie" localSheetId="7">#REF!</definedName>
    <definedName name="Pharmacie" localSheetId="6">#REF!</definedName>
    <definedName name="Pharmacie" localSheetId="9">#REF!</definedName>
    <definedName name="Pharmacie" localSheetId="10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3">#REF!</definedName>
    <definedName name="PRINCIPAL" localSheetId="12">#REF!</definedName>
    <definedName name="PRINCIPAL" localSheetId="11">#REF!</definedName>
    <definedName name="PRINCIPAL" localSheetId="14">#REF!</definedName>
    <definedName name="PRINCIPAL" localSheetId="15">#REF!</definedName>
    <definedName name="PRINCIPAL" localSheetId="16">#REF!</definedName>
    <definedName name="PRINCIPAL" localSheetId="8">#REF!</definedName>
    <definedName name="PRINCIPAL" localSheetId="7">#REF!</definedName>
    <definedName name="PRINCIPAL" localSheetId="6">#REF!</definedName>
    <definedName name="PRINCIPAL" localSheetId="9">#REF!</definedName>
    <definedName name="PRINCIPAL" localSheetId="10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3">#REF!</definedName>
    <definedName name="qual06" localSheetId="12">#REF!</definedName>
    <definedName name="qual06" localSheetId="11">#REF!</definedName>
    <definedName name="qual06" localSheetId="14">#REF!</definedName>
    <definedName name="qual06" localSheetId="15">#REF!</definedName>
    <definedName name="qual06" localSheetId="16">#REF!</definedName>
    <definedName name="qual06" localSheetId="8">#REF!</definedName>
    <definedName name="qual06" localSheetId="7">#REF!</definedName>
    <definedName name="qual06" localSheetId="6">#REF!</definedName>
    <definedName name="qual06" localSheetId="9">#REF!</definedName>
    <definedName name="qual06" localSheetId="10">#REF!</definedName>
    <definedName name="qual06">#REF!</definedName>
    <definedName name="qual06_25" localSheetId="3">#REF!</definedName>
    <definedName name="qual06_25" localSheetId="13">#REF!</definedName>
    <definedName name="qual06_25" localSheetId="12">#REF!</definedName>
    <definedName name="qual06_25" localSheetId="11">#REF!</definedName>
    <definedName name="qual06_25" localSheetId="14">#REF!</definedName>
    <definedName name="qual06_25" localSheetId="15">#REF!</definedName>
    <definedName name="qual06_25" localSheetId="16">#REF!</definedName>
    <definedName name="qual06_25" localSheetId="8">#REF!</definedName>
    <definedName name="qual06_25" localSheetId="7">#REF!</definedName>
    <definedName name="qual06_25" localSheetId="6">#REF!</definedName>
    <definedName name="qual06_25" localSheetId="9">#REF!</definedName>
    <definedName name="qual06_25" localSheetId="10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3">#REF!</definedName>
    <definedName name="qualif06" localSheetId="12">#REF!</definedName>
    <definedName name="qualif06" localSheetId="11">#REF!</definedName>
    <definedName name="qualif06" localSheetId="14">#REF!</definedName>
    <definedName name="qualif06" localSheetId="15">#REF!</definedName>
    <definedName name="qualif06" localSheetId="16">#REF!</definedName>
    <definedName name="qualif06" localSheetId="8">#REF!</definedName>
    <definedName name="qualif06" localSheetId="7">#REF!</definedName>
    <definedName name="qualif06" localSheetId="6">#REF!</definedName>
    <definedName name="qualif06" localSheetId="9">#REF!</definedName>
    <definedName name="qualif06" localSheetId="10">#REF!</definedName>
    <definedName name="qualif06">#REF!</definedName>
    <definedName name="qualif06_25" localSheetId="3">#REF!</definedName>
    <definedName name="qualif06_25" localSheetId="13">#REF!</definedName>
    <definedName name="qualif06_25" localSheetId="12">#REF!</definedName>
    <definedName name="qualif06_25" localSheetId="11">#REF!</definedName>
    <definedName name="qualif06_25" localSheetId="14">#REF!</definedName>
    <definedName name="qualif06_25" localSheetId="15">#REF!</definedName>
    <definedName name="qualif06_25" localSheetId="16">#REF!</definedName>
    <definedName name="qualif06_25" localSheetId="8">#REF!</definedName>
    <definedName name="qualif06_25" localSheetId="7">#REF!</definedName>
    <definedName name="qualif06_25" localSheetId="6">#REF!</definedName>
    <definedName name="qualif06_25" localSheetId="9">#REF!</definedName>
    <definedName name="qualif06_25" localSheetId="10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3">#REF!</definedName>
    <definedName name="Sciences" localSheetId="12">#REF!</definedName>
    <definedName name="Sciences" localSheetId="11">#REF!</definedName>
    <definedName name="Sciences" localSheetId="14">#REF!</definedName>
    <definedName name="Sciences" localSheetId="15">#REF!</definedName>
    <definedName name="Sciences" localSheetId="16">#REF!</definedName>
    <definedName name="Sciences" localSheetId="8">#REF!</definedName>
    <definedName name="Sciences" localSheetId="7">#REF!</definedName>
    <definedName name="Sciences" localSheetId="6">#REF!</definedName>
    <definedName name="Sciences" localSheetId="9">#REF!</definedName>
    <definedName name="Sciences" localSheetId="10">#REF!</definedName>
    <definedName name="Sciences">#REF!</definedName>
    <definedName name="STAPS" localSheetId="3">#REF!</definedName>
    <definedName name="STAPS" localSheetId="13">#REF!</definedName>
    <definedName name="STAPS" localSheetId="12">#REF!</definedName>
    <definedName name="STAPS" localSheetId="11">#REF!</definedName>
    <definedName name="STAPS" localSheetId="14">#REF!</definedName>
    <definedName name="STAPS" localSheetId="15">#REF!</definedName>
    <definedName name="STAPS" localSheetId="16">#REF!</definedName>
    <definedName name="STAPS" localSheetId="8">#REF!</definedName>
    <definedName name="STAPS" localSheetId="7">#REF!</definedName>
    <definedName name="STAPS" localSheetId="6">#REF!</definedName>
    <definedName name="STAPS" localSheetId="9">#REF!</definedName>
    <definedName name="STAPS" localSheetId="10">#REF!</definedName>
    <definedName name="STAPS">#REF!</definedName>
    <definedName name="tabcod" localSheetId="3">#REF!</definedName>
    <definedName name="tabcod" localSheetId="13">#REF!</definedName>
    <definedName name="tabcod" localSheetId="12">#REF!</definedName>
    <definedName name="tabcod" localSheetId="11">#REF!</definedName>
    <definedName name="tabcod" localSheetId="14">#REF!</definedName>
    <definedName name="tabcod" localSheetId="15">#REF!</definedName>
    <definedName name="tabcod" localSheetId="16">#REF!</definedName>
    <definedName name="tabcod" localSheetId="8">#REF!</definedName>
    <definedName name="tabcod" localSheetId="7">#REF!</definedName>
    <definedName name="tabcod" localSheetId="6">#REF!</definedName>
    <definedName name="tabcod" localSheetId="9">#REF!</definedName>
    <definedName name="tabcod" localSheetId="10">#REF!</definedName>
    <definedName name="tabcod">#REF!</definedName>
    <definedName name="TABDS" localSheetId="3">#REF!</definedName>
    <definedName name="TABDS" localSheetId="13">#REF!</definedName>
    <definedName name="TABDS" localSheetId="12">#REF!</definedName>
    <definedName name="TABDS" localSheetId="11">#REF!</definedName>
    <definedName name="TABDS" localSheetId="14">#REF!</definedName>
    <definedName name="TABDS" localSheetId="15">#REF!</definedName>
    <definedName name="TABDS" localSheetId="16">#REF!</definedName>
    <definedName name="TABDS" localSheetId="8">#REF!</definedName>
    <definedName name="TABDS" localSheetId="7">#REF!</definedName>
    <definedName name="TABDS" localSheetId="6">#REF!</definedName>
    <definedName name="TABDS" localSheetId="9">#REF!</definedName>
    <definedName name="TABDS" localSheetId="10">#REF!</definedName>
    <definedName name="TABDS">#REF!</definedName>
    <definedName name="TABDS_27" localSheetId="3">#REF!</definedName>
    <definedName name="TABDS_27" localSheetId="13">#REF!</definedName>
    <definedName name="TABDS_27" localSheetId="12">#REF!</definedName>
    <definedName name="TABDS_27" localSheetId="11">#REF!</definedName>
    <definedName name="TABDS_27" localSheetId="14">#REF!</definedName>
    <definedName name="TABDS_27" localSheetId="15">#REF!</definedName>
    <definedName name="TABDS_27" localSheetId="16">#REF!</definedName>
    <definedName name="TABDS_27" localSheetId="8">#REF!</definedName>
    <definedName name="TABDS_27" localSheetId="7">#REF!</definedName>
    <definedName name="TABDS_27" localSheetId="6">#REF!</definedName>
    <definedName name="TABDS_27" localSheetId="9">#REF!</definedName>
    <definedName name="TABDS_27" localSheetId="10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3">#REF!</definedName>
    <definedName name="TCNU" localSheetId="12">#REF!</definedName>
    <definedName name="TCNU" localSheetId="11">#REF!</definedName>
    <definedName name="TCNU" localSheetId="14">#REF!</definedName>
    <definedName name="TCNU" localSheetId="15">#REF!</definedName>
    <definedName name="TCNU" localSheetId="16">#REF!</definedName>
    <definedName name="TCNU" localSheetId="8">#REF!</definedName>
    <definedName name="TCNU" localSheetId="7">#REF!</definedName>
    <definedName name="TCNU" localSheetId="6">#REF!</definedName>
    <definedName name="TCNU" localSheetId="9">#REF!</definedName>
    <definedName name="TCNU" localSheetId="10">#REF!</definedName>
    <definedName name="TCNU">#REF!</definedName>
    <definedName name="TDIORIG" localSheetId="3">#REF!</definedName>
    <definedName name="TDIORIG" localSheetId="13">#REF!</definedName>
    <definedName name="TDIORIG" localSheetId="12">#REF!</definedName>
    <definedName name="TDIORIG" localSheetId="11">#REF!</definedName>
    <definedName name="TDIORIG" localSheetId="14">#REF!</definedName>
    <definedName name="TDIORIG" localSheetId="15">#REF!</definedName>
    <definedName name="TDIORIG" localSheetId="16">#REF!</definedName>
    <definedName name="TDIORIG" localSheetId="8">#REF!</definedName>
    <definedName name="TDIORIG" localSheetId="7">#REF!</definedName>
    <definedName name="TDIORIG" localSheetId="6">#REF!</definedName>
    <definedName name="TDIORIG" localSheetId="9">#REF!</definedName>
    <definedName name="TDIORIG" localSheetId="10">#REF!</definedName>
    <definedName name="TDIORIG">#REF!</definedName>
    <definedName name="TDIORIG_25" localSheetId="3">#REF!</definedName>
    <definedName name="TDIORIG_25" localSheetId="13">#REF!</definedName>
    <definedName name="TDIORIG_25" localSheetId="12">#REF!</definedName>
    <definedName name="TDIORIG_25" localSheetId="11">#REF!</definedName>
    <definedName name="TDIORIG_25" localSheetId="14">#REF!</definedName>
    <definedName name="TDIORIG_25" localSheetId="15">#REF!</definedName>
    <definedName name="TDIORIG_25" localSheetId="16">#REF!</definedName>
    <definedName name="TDIORIG_25" localSheetId="8">#REF!</definedName>
    <definedName name="TDIORIG_25" localSheetId="7">#REF!</definedName>
    <definedName name="TDIORIG_25" localSheetId="6">#REF!</definedName>
    <definedName name="TDIORIG_25" localSheetId="9">#REF!</definedName>
    <definedName name="TDIORIG_25" localSheetId="10">#REF!</definedName>
    <definedName name="TDIORIG_25">#REF!</definedName>
    <definedName name="TE_Droit" localSheetId="3">#REF!</definedName>
    <definedName name="TE_Droit" localSheetId="13">#REF!</definedName>
    <definedName name="TE_Droit" localSheetId="12">#REF!</definedName>
    <definedName name="TE_Droit" localSheetId="11">#REF!</definedName>
    <definedName name="TE_Droit" localSheetId="14">#REF!</definedName>
    <definedName name="TE_Droit" localSheetId="15">#REF!</definedName>
    <definedName name="TE_Droit" localSheetId="16">#REF!</definedName>
    <definedName name="TE_Droit" localSheetId="8">#REF!</definedName>
    <definedName name="TE_Droit" localSheetId="7">#REF!</definedName>
    <definedName name="TE_Droit" localSheetId="6">#REF!</definedName>
    <definedName name="TE_Droit" localSheetId="9">#REF!</definedName>
    <definedName name="TE_Droit" localSheetId="10">#REF!</definedName>
    <definedName name="TE_Droit">#REF!</definedName>
    <definedName name="TE_Lettres" localSheetId="3">#REF!</definedName>
    <definedName name="TE_Lettres" localSheetId="13">#REF!</definedName>
    <definedName name="TE_Lettres" localSheetId="12">#REF!</definedName>
    <definedName name="TE_Lettres" localSheetId="11">#REF!</definedName>
    <definedName name="TE_Lettres" localSheetId="14">#REF!</definedName>
    <definedName name="TE_Lettres" localSheetId="15">#REF!</definedName>
    <definedName name="TE_Lettres" localSheetId="16">#REF!</definedName>
    <definedName name="TE_Lettres" localSheetId="8">#REF!</definedName>
    <definedName name="TE_Lettres" localSheetId="7">#REF!</definedName>
    <definedName name="TE_Lettres" localSheetId="6">#REF!</definedName>
    <definedName name="TE_Lettres" localSheetId="9">#REF!</definedName>
    <definedName name="TE_Lettres" localSheetId="10">#REF!</definedName>
    <definedName name="TE_Lettres">#REF!</definedName>
    <definedName name="TE_Médecine" localSheetId="3">#REF!</definedName>
    <definedName name="TE_Médecine" localSheetId="13">#REF!</definedName>
    <definedName name="TE_Médecine" localSheetId="12">#REF!</definedName>
    <definedName name="TE_Médecine" localSheetId="11">#REF!</definedName>
    <definedName name="TE_Médecine" localSheetId="14">#REF!</definedName>
    <definedName name="TE_Médecine" localSheetId="15">#REF!</definedName>
    <definedName name="TE_Médecine" localSheetId="16">#REF!</definedName>
    <definedName name="TE_Médecine" localSheetId="8">#REF!</definedName>
    <definedName name="TE_Médecine" localSheetId="7">#REF!</definedName>
    <definedName name="TE_Médecine" localSheetId="6">#REF!</definedName>
    <definedName name="TE_Médecine" localSheetId="9">#REF!</definedName>
    <definedName name="TE_Médecine" localSheetId="10">#REF!</definedName>
    <definedName name="TE_Médecine">#REF!</definedName>
    <definedName name="TE_Odonto" localSheetId="3">#REF!</definedName>
    <definedName name="TE_Odonto" localSheetId="13">#REF!</definedName>
    <definedName name="TE_Odonto" localSheetId="12">#REF!</definedName>
    <definedName name="TE_Odonto" localSheetId="11">#REF!</definedName>
    <definedName name="TE_Odonto" localSheetId="14">#REF!</definedName>
    <definedName name="TE_Odonto" localSheetId="15">#REF!</definedName>
    <definedName name="TE_Odonto" localSheetId="16">#REF!</definedName>
    <definedName name="TE_Odonto" localSheetId="8">#REF!</definedName>
    <definedName name="TE_Odonto" localSheetId="7">#REF!</definedName>
    <definedName name="TE_Odonto" localSheetId="6">#REF!</definedName>
    <definedName name="TE_Odonto" localSheetId="9">#REF!</definedName>
    <definedName name="TE_Odonto" localSheetId="10">#REF!</definedName>
    <definedName name="TE_Odonto">#REF!</definedName>
    <definedName name="TE_Pharma" localSheetId="3">#REF!</definedName>
    <definedName name="TE_Pharma" localSheetId="13">#REF!</definedName>
    <definedName name="TE_Pharma" localSheetId="12">#REF!</definedName>
    <definedName name="TE_Pharma" localSheetId="11">#REF!</definedName>
    <definedName name="TE_Pharma" localSheetId="14">#REF!</definedName>
    <definedName name="TE_Pharma" localSheetId="15">#REF!</definedName>
    <definedName name="TE_Pharma" localSheetId="16">#REF!</definedName>
    <definedName name="TE_Pharma" localSheetId="8">#REF!</definedName>
    <definedName name="TE_Pharma" localSheetId="7">#REF!</definedName>
    <definedName name="TE_Pharma" localSheetId="6">#REF!</definedName>
    <definedName name="TE_Pharma" localSheetId="9">#REF!</definedName>
    <definedName name="TE_Pharma" localSheetId="10">#REF!</definedName>
    <definedName name="TE_Pharma">#REF!</definedName>
    <definedName name="TE_Sciences" localSheetId="3">#REF!</definedName>
    <definedName name="TE_Sciences" localSheetId="13">#REF!</definedName>
    <definedName name="TE_Sciences" localSheetId="12">#REF!</definedName>
    <definedName name="TE_Sciences" localSheetId="11">#REF!</definedName>
    <definedName name="TE_Sciences" localSheetId="14">#REF!</definedName>
    <definedName name="TE_Sciences" localSheetId="15">#REF!</definedName>
    <definedName name="TE_Sciences" localSheetId="16">#REF!</definedName>
    <definedName name="TE_Sciences" localSheetId="8">#REF!</definedName>
    <definedName name="TE_Sciences" localSheetId="7">#REF!</definedName>
    <definedName name="TE_Sciences" localSheetId="6">#REF!</definedName>
    <definedName name="TE_Sciences" localSheetId="9">#REF!</definedName>
    <definedName name="TE_Sciences" localSheetId="10">#REF!</definedName>
    <definedName name="TE_Sciences">#REF!</definedName>
    <definedName name="tetab" localSheetId="3">#REF!</definedName>
    <definedName name="tetab" localSheetId="13">#REF!</definedName>
    <definedName name="tetab" localSheetId="12">#REF!</definedName>
    <definedName name="tetab" localSheetId="11">#REF!</definedName>
    <definedName name="tetab" localSheetId="14">#REF!</definedName>
    <definedName name="tetab" localSheetId="15">#REF!</definedName>
    <definedName name="tetab" localSheetId="16">#REF!</definedName>
    <definedName name="tetab" localSheetId="8">#REF!</definedName>
    <definedName name="tetab" localSheetId="7">#REF!</definedName>
    <definedName name="tetab" localSheetId="6">#REF!</definedName>
    <definedName name="tetab" localSheetId="9">#REF!</definedName>
    <definedName name="tetab" localSheetId="10">#REF!</definedName>
    <definedName name="tetab">#REF!</definedName>
    <definedName name="TGD" localSheetId="3">#REF!</definedName>
    <definedName name="TGD" localSheetId="13">#REF!</definedName>
    <definedName name="TGD" localSheetId="12">#REF!</definedName>
    <definedName name="TGD" localSheetId="11">#REF!</definedName>
    <definedName name="TGD" localSheetId="14">#REF!</definedName>
    <definedName name="TGD" localSheetId="15">#REF!</definedName>
    <definedName name="TGD" localSheetId="16">#REF!</definedName>
    <definedName name="TGD" localSheetId="8">#REF!</definedName>
    <definedName name="TGD" localSheetId="7">#REF!</definedName>
    <definedName name="TGD" localSheetId="6">#REF!</definedName>
    <definedName name="TGD" localSheetId="9">#REF!</definedName>
    <definedName name="TGD" localSheetId="10">#REF!</definedName>
    <definedName name="TGD">#REF!</definedName>
    <definedName name="tgrade" localSheetId="3">#REF!</definedName>
    <definedName name="tgrade" localSheetId="13">#REF!</definedName>
    <definedName name="tgrade" localSheetId="12">#REF!</definedName>
    <definedName name="tgrade" localSheetId="11">#REF!</definedName>
    <definedName name="tgrade" localSheetId="14">#REF!</definedName>
    <definedName name="tgrade" localSheetId="15">#REF!</definedName>
    <definedName name="tgrade" localSheetId="16">#REF!</definedName>
    <definedName name="tgrade" localSheetId="8">#REF!</definedName>
    <definedName name="tgrade" localSheetId="7">#REF!</definedName>
    <definedName name="tgrade" localSheetId="6">#REF!</definedName>
    <definedName name="tgrade" localSheetId="9">#REF!</definedName>
    <definedName name="tgrade" localSheetId="10">#REF!</definedName>
    <definedName name="tgrade">#REF!</definedName>
    <definedName name="titi" localSheetId="3">#REF!</definedName>
    <definedName name="titi" localSheetId="13">#REF!</definedName>
    <definedName name="titi" localSheetId="12">#REF!</definedName>
    <definedName name="titi" localSheetId="11">#REF!</definedName>
    <definedName name="titi" localSheetId="14">#REF!</definedName>
    <definedName name="titi" localSheetId="15">#REF!</definedName>
    <definedName name="titi" localSheetId="16">#REF!</definedName>
    <definedName name="titi" localSheetId="8">#REF!</definedName>
    <definedName name="titi" localSheetId="7">#REF!</definedName>
    <definedName name="titi" localSheetId="6">#REF!</definedName>
    <definedName name="titi" localSheetId="9">#REF!</definedName>
    <definedName name="titi" localSheetId="10">#REF!</definedName>
    <definedName name="titi">#REF!</definedName>
    <definedName name="titi_27" localSheetId="3">#REF!</definedName>
    <definedName name="titi_27" localSheetId="13">#REF!</definedName>
    <definedName name="titi_27" localSheetId="12">#REF!</definedName>
    <definedName name="titi_27" localSheetId="11">#REF!</definedName>
    <definedName name="titi_27" localSheetId="14">#REF!</definedName>
    <definedName name="titi_27" localSheetId="15">#REF!</definedName>
    <definedName name="titi_27" localSheetId="16">#REF!</definedName>
    <definedName name="titi_27" localSheetId="8">#REF!</definedName>
    <definedName name="titi_27" localSheetId="7">#REF!</definedName>
    <definedName name="titi_27" localSheetId="6">#REF!</definedName>
    <definedName name="titi_27" localSheetId="9">#REF!</definedName>
    <definedName name="titi_27" localSheetId="10">#REF!</definedName>
    <definedName name="titi_27">#REF!</definedName>
    <definedName name="tlibc" localSheetId="3">#REF!</definedName>
    <definedName name="tlibc" localSheetId="13">#REF!</definedName>
    <definedName name="tlibc" localSheetId="12">#REF!</definedName>
    <definedName name="tlibc" localSheetId="11">#REF!</definedName>
    <definedName name="tlibc" localSheetId="14">#REF!</definedName>
    <definedName name="tlibc" localSheetId="15">#REF!</definedName>
    <definedName name="tlibc" localSheetId="16">#REF!</definedName>
    <definedName name="tlibc" localSheetId="8">#REF!</definedName>
    <definedName name="tlibc" localSheetId="7">#REF!</definedName>
    <definedName name="tlibc" localSheetId="6">#REF!</definedName>
    <definedName name="tlibc" localSheetId="9">#REF!</definedName>
    <definedName name="tlibc" localSheetId="10">#REF!</definedName>
    <definedName name="tlibc">#REF!</definedName>
    <definedName name="tlibc_25" localSheetId="3">#REF!</definedName>
    <definedName name="tlibc_25" localSheetId="13">#REF!</definedName>
    <definedName name="tlibc_25" localSheetId="12">#REF!</definedName>
    <definedName name="tlibc_25" localSheetId="11">#REF!</definedName>
    <definedName name="tlibc_25" localSheetId="14">#REF!</definedName>
    <definedName name="tlibc_25" localSheetId="15">#REF!</definedName>
    <definedName name="tlibc_25" localSheetId="16">#REF!</definedName>
    <definedName name="tlibc_25" localSheetId="8">#REF!</definedName>
    <definedName name="tlibc_25" localSheetId="7">#REF!</definedName>
    <definedName name="tlibc_25" localSheetId="6">#REF!</definedName>
    <definedName name="tlibc_25" localSheetId="9">#REF!</definedName>
    <definedName name="tlibc_25" localSheetId="10">#REF!</definedName>
    <definedName name="tlibc_25">#REF!</definedName>
    <definedName name="tnom" localSheetId="3">#REF!</definedName>
    <definedName name="tnom" localSheetId="13">#REF!</definedName>
    <definedName name="tnom" localSheetId="12">#REF!</definedName>
    <definedName name="tnom" localSheetId="11">#REF!</definedName>
    <definedName name="tnom" localSheetId="14">#REF!</definedName>
    <definedName name="tnom" localSheetId="15">#REF!</definedName>
    <definedName name="tnom" localSheetId="16">#REF!</definedName>
    <definedName name="tnom" localSheetId="8">#REF!</definedName>
    <definedName name="tnom" localSheetId="7">#REF!</definedName>
    <definedName name="tnom" localSheetId="6">#REF!</definedName>
    <definedName name="tnom" localSheetId="9">#REF!</definedName>
    <definedName name="tnom" localSheetId="10">#REF!</definedName>
    <definedName name="tnom">#REF!</definedName>
    <definedName name="tnomm" localSheetId="3">#REF!</definedName>
    <definedName name="tnomm" localSheetId="13">#REF!</definedName>
    <definedName name="tnomm" localSheetId="12">#REF!</definedName>
    <definedName name="tnomm" localSheetId="11">#REF!</definedName>
    <definedName name="tnomm" localSheetId="14">#REF!</definedName>
    <definedName name="tnomm" localSheetId="15">#REF!</definedName>
    <definedName name="tnomm" localSheetId="16">#REF!</definedName>
    <definedName name="tnomm" localSheetId="8">#REF!</definedName>
    <definedName name="tnomm" localSheetId="7">#REF!</definedName>
    <definedName name="tnomm" localSheetId="6">#REF!</definedName>
    <definedName name="tnomm" localSheetId="9">#REF!</definedName>
    <definedName name="tnomm" localSheetId="10">#REF!</definedName>
    <definedName name="tnomm">#REF!</definedName>
    <definedName name="tnumetab" localSheetId="3">#REF!</definedName>
    <definedName name="tnumetab" localSheetId="13">#REF!</definedName>
    <definedName name="tnumetab" localSheetId="12">#REF!</definedName>
    <definedName name="tnumetab" localSheetId="11">#REF!</definedName>
    <definedName name="tnumetab" localSheetId="14">#REF!</definedName>
    <definedName name="tnumetab" localSheetId="15">#REF!</definedName>
    <definedName name="tnumetab" localSheetId="16">#REF!</definedName>
    <definedName name="tnumetab" localSheetId="8">#REF!</definedName>
    <definedName name="tnumetab" localSheetId="7">#REF!</definedName>
    <definedName name="tnumetab" localSheetId="6">#REF!</definedName>
    <definedName name="tnumetab" localSheetId="9">#REF!</definedName>
    <definedName name="tnumetab" localSheetId="10">#REF!</definedName>
    <definedName name="tnumetab">#REF!</definedName>
    <definedName name="tnumetab_25" localSheetId="3">#REF!</definedName>
    <definedName name="tnumetab_25" localSheetId="13">#REF!</definedName>
    <definedName name="tnumetab_25" localSheetId="12">#REF!</definedName>
    <definedName name="tnumetab_25" localSheetId="11">#REF!</definedName>
    <definedName name="tnumetab_25" localSheetId="14">#REF!</definedName>
    <definedName name="tnumetab_25" localSheetId="15">#REF!</definedName>
    <definedName name="tnumetab_25" localSheetId="16">#REF!</definedName>
    <definedName name="tnumetab_25" localSheetId="8">#REF!</definedName>
    <definedName name="tnumetab_25" localSheetId="7">#REF!</definedName>
    <definedName name="tnumetab_25" localSheetId="6">#REF!</definedName>
    <definedName name="tnumetab_25" localSheetId="9">#REF!</definedName>
    <definedName name="tnumetab_25" localSheetId="10">#REF!</definedName>
    <definedName name="tnumetab_25">#REF!</definedName>
    <definedName name="tot_cr" localSheetId="3">#REF!</definedName>
    <definedName name="tot_cr" localSheetId="13">#REF!</definedName>
    <definedName name="tot_cr" localSheetId="12">#REF!</definedName>
    <definedName name="tot_cr" localSheetId="11">#REF!</definedName>
    <definedName name="tot_cr" localSheetId="14">#REF!</definedName>
    <definedName name="tot_cr" localSheetId="15">#REF!</definedName>
    <definedName name="tot_cr" localSheetId="16">#REF!</definedName>
    <definedName name="tot_cr" localSheetId="8">#REF!</definedName>
    <definedName name="tot_cr" localSheetId="7">#REF!</definedName>
    <definedName name="tot_cr" localSheetId="6">#REF!</definedName>
    <definedName name="tot_cr" localSheetId="9">#REF!</definedName>
    <definedName name="tot_cr" localSheetId="10">#REF!</definedName>
    <definedName name="tot_cr">#REF!</definedName>
    <definedName name="tot_cr_27" localSheetId="3">#REF!</definedName>
    <definedName name="tot_cr_27" localSheetId="13">#REF!</definedName>
    <definedName name="tot_cr_27" localSheetId="12">#REF!</definedName>
    <definedName name="tot_cr_27" localSheetId="11">#REF!</definedName>
    <definedName name="tot_cr_27" localSheetId="14">#REF!</definedName>
    <definedName name="tot_cr_27" localSheetId="15">#REF!</definedName>
    <definedName name="tot_cr_27" localSheetId="16">#REF!</definedName>
    <definedName name="tot_cr_27" localSheetId="8">#REF!</definedName>
    <definedName name="tot_cr_27" localSheetId="7">#REF!</definedName>
    <definedName name="tot_cr_27" localSheetId="6">#REF!</definedName>
    <definedName name="tot_cr_27" localSheetId="9">#REF!</definedName>
    <definedName name="tot_cr_27" localSheetId="10">#REF!</definedName>
    <definedName name="tot_cr_27">#REF!</definedName>
    <definedName name="tot_dr" localSheetId="3">#REF!</definedName>
    <definedName name="tot_dr" localSheetId="13">#REF!</definedName>
    <definedName name="tot_dr" localSheetId="12">#REF!</definedName>
    <definedName name="tot_dr" localSheetId="11">#REF!</definedName>
    <definedName name="tot_dr" localSheetId="14">#REF!</definedName>
    <definedName name="tot_dr" localSheetId="15">#REF!</definedName>
    <definedName name="tot_dr" localSheetId="16">#REF!</definedName>
    <definedName name="tot_dr" localSheetId="8">#REF!</definedName>
    <definedName name="tot_dr" localSheetId="7">#REF!</definedName>
    <definedName name="tot_dr" localSheetId="6">#REF!</definedName>
    <definedName name="tot_dr" localSheetId="9">#REF!</definedName>
    <definedName name="tot_dr" localSheetId="10">#REF!</definedName>
    <definedName name="tot_dr">#REF!</definedName>
    <definedName name="tot_dr_27" localSheetId="3">#REF!</definedName>
    <definedName name="tot_dr_27" localSheetId="13">#REF!</definedName>
    <definedName name="tot_dr_27" localSheetId="12">#REF!</definedName>
    <definedName name="tot_dr_27" localSheetId="11">#REF!</definedName>
    <definedName name="tot_dr_27" localSheetId="14">#REF!</definedName>
    <definedName name="tot_dr_27" localSheetId="15">#REF!</definedName>
    <definedName name="tot_dr_27" localSheetId="16">#REF!</definedName>
    <definedName name="tot_dr_27" localSheetId="8">#REF!</definedName>
    <definedName name="tot_dr_27" localSheetId="7">#REF!</definedName>
    <definedName name="tot_dr_27" localSheetId="6">#REF!</definedName>
    <definedName name="tot_dr_27" localSheetId="9">#REF!</definedName>
    <definedName name="tot_dr_27" localSheetId="10">#REF!</definedName>
    <definedName name="tot_dr_27">#REF!</definedName>
    <definedName name="total_aut" localSheetId="3">#REF!</definedName>
    <definedName name="total_aut" localSheetId="13">#REF!</definedName>
    <definedName name="total_aut" localSheetId="12">#REF!</definedName>
    <definedName name="total_aut" localSheetId="11">#REF!</definedName>
    <definedName name="total_aut" localSheetId="14">#REF!</definedName>
    <definedName name="total_aut" localSheetId="15">#REF!</definedName>
    <definedName name="total_aut" localSheetId="16">#REF!</definedName>
    <definedName name="total_aut" localSheetId="8">#REF!</definedName>
    <definedName name="total_aut" localSheetId="7">#REF!</definedName>
    <definedName name="total_aut" localSheetId="6">#REF!</definedName>
    <definedName name="total_aut" localSheetId="9">#REF!</definedName>
    <definedName name="total_aut" localSheetId="10">#REF!</definedName>
    <definedName name="total_aut">#REF!</definedName>
    <definedName name="totalagre" localSheetId="3">#REF!</definedName>
    <definedName name="totalagre" localSheetId="13">#REF!</definedName>
    <definedName name="totalagre" localSheetId="12">#REF!</definedName>
    <definedName name="totalagre" localSheetId="11">#REF!</definedName>
    <definedName name="totalagre" localSheetId="14">#REF!</definedName>
    <definedName name="totalagre" localSheetId="15">#REF!</definedName>
    <definedName name="totalagre" localSheetId="16">#REF!</definedName>
    <definedName name="totalagre" localSheetId="8">#REF!</definedName>
    <definedName name="totalagre" localSheetId="7">#REF!</definedName>
    <definedName name="totalagre" localSheetId="6">#REF!</definedName>
    <definedName name="totalagre" localSheetId="9">#REF!</definedName>
    <definedName name="totalagre" localSheetId="10">#REF!</definedName>
    <definedName name="totalagre">#REF!</definedName>
    <definedName name="totalaut" localSheetId="3">#REF!</definedName>
    <definedName name="totalaut" localSheetId="13">#REF!</definedName>
    <definedName name="totalaut" localSheetId="12">#REF!</definedName>
    <definedName name="totalaut" localSheetId="11">#REF!</definedName>
    <definedName name="totalaut" localSheetId="14">#REF!</definedName>
    <definedName name="totalaut" localSheetId="15">#REF!</definedName>
    <definedName name="totalaut" localSheetId="16">#REF!</definedName>
    <definedName name="totalaut" localSheetId="8">#REF!</definedName>
    <definedName name="totalaut" localSheetId="7">#REF!</definedName>
    <definedName name="totalaut" localSheetId="6">#REF!</definedName>
    <definedName name="totalaut" localSheetId="9">#REF!</definedName>
    <definedName name="totalaut" localSheetId="10">#REF!</definedName>
    <definedName name="totalaut">#REF!</definedName>
    <definedName name="totalcert" localSheetId="3">#REF!</definedName>
    <definedName name="totalcert" localSheetId="13">#REF!</definedName>
    <definedName name="totalcert" localSheetId="12">#REF!</definedName>
    <definedName name="totalcert" localSheetId="11">#REF!</definedName>
    <definedName name="totalcert" localSheetId="14">#REF!</definedName>
    <definedName name="totalcert" localSheetId="15">#REF!</definedName>
    <definedName name="totalcert" localSheetId="16">#REF!</definedName>
    <definedName name="totalcert" localSheetId="8">#REF!</definedName>
    <definedName name="totalcert" localSheetId="7">#REF!</definedName>
    <definedName name="totalcert" localSheetId="6">#REF!</definedName>
    <definedName name="totalcert" localSheetId="9">#REF!</definedName>
    <definedName name="totalcert" localSheetId="10">#REF!</definedName>
    <definedName name="totalcert">#REF!</definedName>
    <definedName name="totalfrance" localSheetId="3">#REF!</definedName>
    <definedName name="totalfrance" localSheetId="13">#REF!</definedName>
    <definedName name="totalfrance" localSheetId="12">#REF!</definedName>
    <definedName name="totalfrance" localSheetId="11">#REF!</definedName>
    <definedName name="totalfrance" localSheetId="14">#REF!</definedName>
    <definedName name="totalfrance" localSheetId="15">#REF!</definedName>
    <definedName name="totalfrance" localSheetId="16">#REF!</definedName>
    <definedName name="totalfrance" localSheetId="8">#REF!</definedName>
    <definedName name="totalfrance" localSheetId="7">#REF!</definedName>
    <definedName name="totalfrance" localSheetId="6">#REF!</definedName>
    <definedName name="totalfrance" localSheetId="9">#REF!</definedName>
    <definedName name="totalfrance" localSheetId="10">#REF!</definedName>
    <definedName name="totalfrance">#REF!</definedName>
    <definedName name="totalplp" localSheetId="3">#REF!</definedName>
    <definedName name="totalplp" localSheetId="13">#REF!</definedName>
    <definedName name="totalplp" localSheetId="12">#REF!</definedName>
    <definedName name="totalplp" localSheetId="11">#REF!</definedName>
    <definedName name="totalplp" localSheetId="14">#REF!</definedName>
    <definedName name="totalplp" localSheetId="15">#REF!</definedName>
    <definedName name="totalplp" localSheetId="16">#REF!</definedName>
    <definedName name="totalplp" localSheetId="8">#REF!</definedName>
    <definedName name="totalplp" localSheetId="7">#REF!</definedName>
    <definedName name="totalplp" localSheetId="6">#REF!</definedName>
    <definedName name="totalplp" localSheetId="9">#REF!</definedName>
    <definedName name="totalplp" localSheetId="10">#REF!</definedName>
    <definedName name="totalplp">#REF!</definedName>
    <definedName name="toto" localSheetId="3">#REF!</definedName>
    <definedName name="toto" localSheetId="13">#REF!</definedName>
    <definedName name="toto" localSheetId="12">#REF!</definedName>
    <definedName name="toto" localSheetId="11">#REF!</definedName>
    <definedName name="toto" localSheetId="14">#REF!</definedName>
    <definedName name="toto" localSheetId="15">#REF!</definedName>
    <definedName name="toto" localSheetId="16">#REF!</definedName>
    <definedName name="toto" localSheetId="8">#REF!</definedName>
    <definedName name="toto" localSheetId="7">#REF!</definedName>
    <definedName name="toto" localSheetId="6">#REF!</definedName>
    <definedName name="toto" localSheetId="9">#REF!</definedName>
    <definedName name="toto" localSheetId="10">#REF!</definedName>
    <definedName name="toto">#REF!</definedName>
    <definedName name="tprenom" localSheetId="3">#REF!</definedName>
    <definedName name="tprenom" localSheetId="13">#REF!</definedName>
    <definedName name="tprenom" localSheetId="12">#REF!</definedName>
    <definedName name="tprenom" localSheetId="11">#REF!</definedName>
    <definedName name="tprenom" localSheetId="14">#REF!</definedName>
    <definedName name="tprenom" localSheetId="15">#REF!</definedName>
    <definedName name="tprenom" localSheetId="16">#REF!</definedName>
    <definedName name="tprenom" localSheetId="8">#REF!</definedName>
    <definedName name="tprenom" localSheetId="7">#REF!</definedName>
    <definedName name="tprenom" localSheetId="6">#REF!</definedName>
    <definedName name="tprenom" localSheetId="9">#REF!</definedName>
    <definedName name="tprenom" localSheetId="10">#REF!</definedName>
    <definedName name="tprenom">#REF!</definedName>
    <definedName name="TPROMO" localSheetId="3">#REF!</definedName>
    <definedName name="TPROMO" localSheetId="13">#REF!</definedName>
    <definedName name="TPROMO" localSheetId="12">#REF!</definedName>
    <definedName name="TPROMO" localSheetId="11">#REF!</definedName>
    <definedName name="TPROMO" localSheetId="14">#REF!</definedName>
    <definedName name="TPROMO" localSheetId="15">#REF!</definedName>
    <definedName name="TPROMO" localSheetId="16">#REF!</definedName>
    <definedName name="TPROMO" localSheetId="8">#REF!</definedName>
    <definedName name="TPROMO" localSheetId="7">#REF!</definedName>
    <definedName name="TPROMO" localSheetId="6">#REF!</definedName>
    <definedName name="TPROMO" localSheetId="9">#REF!</definedName>
    <definedName name="TPROMO" localSheetId="10">#REF!</definedName>
    <definedName name="TPROMO">#REF!</definedName>
    <definedName name="TRACE1" localSheetId="3">#REF!</definedName>
    <definedName name="TRACE1" localSheetId="13">#REF!</definedName>
    <definedName name="TRACE1" localSheetId="12">#REF!</definedName>
    <definedName name="TRACE1" localSheetId="11">#REF!</definedName>
    <definedName name="TRACE1" localSheetId="14">#REF!</definedName>
    <definedName name="TRACE1" localSheetId="15">#REF!</definedName>
    <definedName name="TRACE1" localSheetId="16">#REF!</definedName>
    <definedName name="TRACE1" localSheetId="8">#REF!</definedName>
    <definedName name="TRACE1" localSheetId="7">#REF!</definedName>
    <definedName name="TRACE1" localSheetId="6">#REF!</definedName>
    <definedName name="TRACE1" localSheetId="9">#REF!</definedName>
    <definedName name="TRACE1" localSheetId="10">#REF!</definedName>
    <definedName name="TRACE1">#REF!</definedName>
    <definedName name="TRACE2" localSheetId="3">#REF!</definedName>
    <definedName name="TRACE2" localSheetId="13">#REF!</definedName>
    <definedName name="TRACE2" localSheetId="12">#REF!</definedName>
    <definedName name="TRACE2" localSheetId="11">#REF!</definedName>
    <definedName name="TRACE2" localSheetId="14">#REF!</definedName>
    <definedName name="TRACE2" localSheetId="15">#REF!</definedName>
    <definedName name="TRACE2" localSheetId="16">#REF!</definedName>
    <definedName name="TRACE2" localSheetId="8">#REF!</definedName>
    <definedName name="TRACE2" localSheetId="7">#REF!</definedName>
    <definedName name="TRACE2" localSheetId="6">#REF!</definedName>
    <definedName name="TRACE2" localSheetId="9">#REF!</definedName>
    <definedName name="TRACE2" localSheetId="10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3">#REF!</definedName>
    <definedName name="Ttypepromo" localSheetId="12">#REF!</definedName>
    <definedName name="Ttypepromo" localSheetId="11">#REF!</definedName>
    <definedName name="Ttypepromo" localSheetId="14">#REF!</definedName>
    <definedName name="Ttypepromo" localSheetId="15">#REF!</definedName>
    <definedName name="Ttypepromo" localSheetId="16">#REF!</definedName>
    <definedName name="Ttypepromo" localSheetId="8">#REF!</definedName>
    <definedName name="Ttypepromo" localSheetId="7">#REF!</definedName>
    <definedName name="Ttypepromo" localSheetId="6">#REF!</definedName>
    <definedName name="Ttypepromo" localSheetId="9">#REF!</definedName>
    <definedName name="Ttypepromo" localSheetId="10">#REF!</definedName>
    <definedName name="Ttypepromo">#REF!</definedName>
    <definedName name="vv">[4]Section!$A$2:$B$43</definedName>
    <definedName name="xxxx" localSheetId="3">#REF!</definedName>
    <definedName name="xxxx" localSheetId="13">#REF!</definedName>
    <definedName name="xxxx" localSheetId="12">#REF!</definedName>
    <definedName name="xxxx" localSheetId="11">#REF!</definedName>
    <definedName name="xxxx" localSheetId="14">#REF!</definedName>
    <definedName name="xxxx" localSheetId="15">#REF!</definedName>
    <definedName name="xxxx" localSheetId="16">#REF!</definedName>
    <definedName name="xxxx" localSheetId="8">#REF!</definedName>
    <definedName name="xxxx" localSheetId="7">#REF!</definedName>
    <definedName name="xxxx" localSheetId="6">#REF!</definedName>
    <definedName name="xxxx" localSheetId="9">#REF!</definedName>
    <definedName name="xxxx" localSheetId="10">#REF!</definedName>
    <definedName name="xxxx">#REF!</definedName>
    <definedName name="xxxx_25" localSheetId="3">#REF!</definedName>
    <definedName name="xxxx_25" localSheetId="13">#REF!</definedName>
    <definedName name="xxxx_25" localSheetId="12">#REF!</definedName>
    <definedName name="xxxx_25" localSheetId="11">#REF!</definedName>
    <definedName name="xxxx_25" localSheetId="14">#REF!</definedName>
    <definedName name="xxxx_25" localSheetId="15">#REF!</definedName>
    <definedName name="xxxx_25" localSheetId="16">#REF!</definedName>
    <definedName name="xxxx_25" localSheetId="8">#REF!</definedName>
    <definedName name="xxxx_25" localSheetId="7">#REF!</definedName>
    <definedName name="xxxx_25" localSheetId="6">#REF!</definedName>
    <definedName name="xxxx_25" localSheetId="9">#REF!</definedName>
    <definedName name="xxxx_25" localSheetId="10">#REF!</definedName>
    <definedName name="xxxx_25">#REF!</definedName>
    <definedName name="_xlnm.Print_Area" localSheetId="17">' Parité 2022'!$A$1:$H$67</definedName>
    <definedName name="_xlnm.Print_Area" localSheetId="2">'bilan ts grades'!$A$1:$L$67</definedName>
    <definedName name="_xlnm.Print_Area" localSheetId="3">'BS2022'!$A$1:$Q$83</definedName>
    <definedName name="_xlnm.Print_Area" localSheetId="12">'MCF HC'!$A$1:$Z$70</definedName>
    <definedName name="_xlnm.Print_Area" localSheetId="19">'Nomenclature CNU'!$A$1:$E$68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1">PG_03!$A$1:$I$60</definedName>
    <definedName name="_xlnm.Print_Area" localSheetId="18">PG_04!$A$1:$I$60</definedName>
    <definedName name="_xlnm.Print_Area" localSheetId="14">PR1C!$A$1:$Z$70</definedName>
    <definedName name="_xlnm.Print_Area" localSheetId="15">PRCE1!$A$1:$Z$70</definedName>
    <definedName name="_xlnm.Print_Area" localSheetId="16">PRCE2!$A$1:$Z$70</definedName>
    <definedName name="_xlnm.Print_Area" localSheetId="4">'Promo2014 CNU_synth_class'!$A$1:$Z$64</definedName>
    <definedName name="_xlnm.Print_Area" localSheetId="8">'Promo202 PR 1C CNU'!$A$1:$L$65</definedName>
    <definedName name="_xlnm.Print_Area" localSheetId="6">'Promo2022 MCF HC CNU'!$A$1:$L$65</definedName>
    <definedName name="_xlnm.Print_Area" localSheetId="9">'Promo2022 PR CE1 CNU'!$A$1:$L$65</definedName>
    <definedName name="_xlnm.Print_Area" localSheetId="10">'Promo2022 PR CE2 CNU'!$A$1:$L$65</definedName>
  </definedNames>
  <calcPr calcId="162913"/>
</workbook>
</file>

<file path=xl/calcChain.xml><?xml version="1.0" encoding="utf-8"?>
<calcChain xmlns="http://schemas.openxmlformats.org/spreadsheetml/2006/main">
  <c r="Q67" i="49" l="1"/>
  <c r="P67" i="49"/>
  <c r="P71" i="49"/>
  <c r="Q71" i="49"/>
  <c r="O74" i="49"/>
  <c r="L74" i="49"/>
  <c r="C82" i="49"/>
  <c r="C81" i="49"/>
  <c r="C80" i="49"/>
  <c r="C79" i="49"/>
  <c r="C78" i="49"/>
  <c r="K81" i="49"/>
  <c r="J81" i="49"/>
  <c r="I81" i="49"/>
  <c r="H81" i="49"/>
  <c r="G81" i="49"/>
  <c r="F81" i="49"/>
  <c r="E81" i="49"/>
  <c r="D81" i="49"/>
  <c r="Q65" i="49"/>
  <c r="P65" i="49"/>
  <c r="O65" i="49"/>
  <c r="N65" i="49"/>
  <c r="M65" i="49"/>
  <c r="L65" i="49"/>
  <c r="Q60" i="49"/>
  <c r="P60" i="49"/>
  <c r="O60" i="49"/>
  <c r="N60" i="49"/>
  <c r="M60" i="49"/>
  <c r="L60" i="49"/>
  <c r="Q55" i="49"/>
  <c r="P55" i="49"/>
  <c r="O55" i="49"/>
  <c r="N55" i="49"/>
  <c r="M55" i="49"/>
  <c r="L55" i="49"/>
  <c r="Q50" i="49"/>
  <c r="P50" i="49"/>
  <c r="O50" i="49"/>
  <c r="N50" i="49"/>
  <c r="M50" i="49"/>
  <c r="L50" i="49"/>
  <c r="Q45" i="49"/>
  <c r="P45" i="49"/>
  <c r="O45" i="49"/>
  <c r="N45" i="49"/>
  <c r="M45" i="49"/>
  <c r="L45" i="49"/>
  <c r="Q40" i="49"/>
  <c r="P40" i="49"/>
  <c r="O40" i="49"/>
  <c r="N40" i="49"/>
  <c r="M40" i="49"/>
  <c r="L40" i="49"/>
  <c r="Q35" i="49"/>
  <c r="P35" i="49"/>
  <c r="O35" i="49"/>
  <c r="N35" i="49"/>
  <c r="M35" i="49"/>
  <c r="L35" i="49"/>
  <c r="Q30" i="49"/>
  <c r="P30" i="49"/>
  <c r="O30" i="49"/>
  <c r="N30" i="49"/>
  <c r="M30" i="49"/>
  <c r="L30" i="49"/>
  <c r="Q25" i="49"/>
  <c r="P25" i="49"/>
  <c r="O25" i="49"/>
  <c r="N25" i="49"/>
  <c r="M25" i="49"/>
  <c r="L25" i="49"/>
  <c r="Q20" i="49"/>
  <c r="P20" i="49"/>
  <c r="O20" i="49"/>
  <c r="N20" i="49"/>
  <c r="M20" i="49"/>
  <c r="L20" i="49"/>
  <c r="Q15" i="49"/>
  <c r="P15" i="49"/>
  <c r="O15" i="49"/>
  <c r="N15" i="49"/>
  <c r="M15" i="49"/>
  <c r="L15" i="49"/>
  <c r="Q10" i="49"/>
  <c r="P10" i="49"/>
  <c r="O10" i="49"/>
  <c r="N10" i="49"/>
  <c r="M10" i="49"/>
  <c r="L10" i="49"/>
  <c r="L81" i="49" l="1"/>
  <c r="N81" i="49"/>
  <c r="Q81" i="49"/>
  <c r="M81" i="49"/>
  <c r="O81" i="49"/>
  <c r="P81" i="49"/>
  <c r="G63" i="48"/>
  <c r="H63" i="48"/>
  <c r="F63" i="48"/>
  <c r="J62" i="48" l="1"/>
  <c r="I62" i="48"/>
  <c r="J61" i="48"/>
  <c r="C63" i="67" l="1"/>
  <c r="D63" i="67" s="1"/>
  <c r="E63" i="67"/>
  <c r="F63" i="67" s="1"/>
  <c r="G63" i="67"/>
  <c r="H64" i="53"/>
  <c r="L64" i="53"/>
  <c r="L63" i="52"/>
  <c r="H63" i="52"/>
  <c r="L64" i="52"/>
  <c r="I64" i="52"/>
  <c r="H64" i="52" l="1"/>
  <c r="C64" i="67" l="1"/>
  <c r="D64" i="67" s="1"/>
  <c r="E64" i="67"/>
  <c r="F64" i="67" s="1"/>
  <c r="G64" i="67"/>
  <c r="K82" i="49" l="1"/>
  <c r="J82" i="49"/>
  <c r="I82" i="49"/>
  <c r="K80" i="49"/>
  <c r="J80" i="49"/>
  <c r="I80" i="49"/>
  <c r="K79" i="49"/>
  <c r="J79" i="49"/>
  <c r="I79" i="49"/>
  <c r="K78" i="49"/>
  <c r="J78" i="49"/>
  <c r="I78" i="49"/>
  <c r="H82" i="49"/>
  <c r="G82" i="49"/>
  <c r="F82" i="49"/>
  <c r="H80" i="49"/>
  <c r="G80" i="49"/>
  <c r="F80" i="49"/>
  <c r="H79" i="49"/>
  <c r="G79" i="49"/>
  <c r="F79" i="49"/>
  <c r="H78" i="49"/>
  <c r="G78" i="49"/>
  <c r="F78" i="49"/>
  <c r="D78" i="49"/>
  <c r="E78" i="49"/>
  <c r="D79" i="49"/>
  <c r="E79" i="49"/>
  <c r="D80" i="49"/>
  <c r="E80" i="49"/>
  <c r="D82" i="49"/>
  <c r="E82" i="49"/>
  <c r="Q74" i="49"/>
  <c r="N74" i="49"/>
  <c r="H77" i="49" l="1"/>
  <c r="G77" i="49"/>
  <c r="K77" i="49"/>
  <c r="I77" i="49"/>
  <c r="F77" i="49"/>
  <c r="J77" i="49"/>
  <c r="G8" i="67" l="1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G51" i="67"/>
  <c r="G52" i="67"/>
  <c r="G53" i="67"/>
  <c r="G54" i="67"/>
  <c r="G55" i="67"/>
  <c r="G56" i="67"/>
  <c r="G57" i="67"/>
  <c r="G58" i="67"/>
  <c r="G59" i="67"/>
  <c r="G60" i="67"/>
  <c r="G61" i="67"/>
  <c r="G62" i="67"/>
  <c r="G7" i="67"/>
  <c r="G6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7" i="67"/>
  <c r="E6" i="67"/>
  <c r="C8" i="67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7" i="67"/>
  <c r="C6" i="67"/>
  <c r="C65" i="67" l="1"/>
  <c r="E65" i="67"/>
  <c r="G65" i="67"/>
  <c r="P69" i="49" l="1"/>
  <c r="P68" i="49"/>
  <c r="L36" i="49" l="1"/>
  <c r="M36" i="49"/>
  <c r="N36" i="49"/>
  <c r="O36" i="49"/>
  <c r="P36" i="49"/>
  <c r="Q36" i="49"/>
  <c r="P42" i="49"/>
  <c r="L69" i="49"/>
  <c r="L64" i="49"/>
  <c r="K57" i="48" l="1"/>
  <c r="C63" i="48" l="1"/>
  <c r="B63" i="48"/>
  <c r="K60" i="48"/>
  <c r="K58" i="48"/>
  <c r="K54" i="48"/>
  <c r="K52" i="48"/>
  <c r="K50" i="48"/>
  <c r="K48" i="48"/>
  <c r="K46" i="48"/>
  <c r="K44" i="48"/>
  <c r="K42" i="48"/>
  <c r="K40" i="48"/>
  <c r="K38" i="48"/>
  <c r="K36" i="48"/>
  <c r="K34" i="48"/>
  <c r="K59" i="48"/>
  <c r="K55" i="48"/>
  <c r="K53" i="48"/>
  <c r="K51" i="48"/>
  <c r="K49" i="48"/>
  <c r="K47" i="48"/>
  <c r="K45" i="48"/>
  <c r="K43" i="48"/>
  <c r="K41" i="48"/>
  <c r="K39" i="48"/>
  <c r="K37" i="48"/>
  <c r="K35" i="48"/>
  <c r="K33" i="48"/>
  <c r="K31" i="48"/>
  <c r="K29" i="48"/>
  <c r="K27" i="48"/>
  <c r="K25" i="48"/>
  <c r="K23" i="48"/>
  <c r="K21" i="48"/>
  <c r="K19" i="48"/>
  <c r="K17" i="48"/>
  <c r="K13" i="48"/>
  <c r="K32" i="48"/>
  <c r="K30" i="48"/>
  <c r="K28" i="48"/>
  <c r="K26" i="48"/>
  <c r="K24" i="48"/>
  <c r="K22" i="48"/>
  <c r="K20" i="48"/>
  <c r="K18" i="48"/>
  <c r="M65" i="68" l="1"/>
  <c r="E65" i="68" l="1"/>
  <c r="C65" i="68"/>
  <c r="F65" i="68"/>
  <c r="D65" i="68"/>
  <c r="H15" i="68"/>
  <c r="H7" i="68"/>
  <c r="H40" i="68"/>
  <c r="H30" i="68"/>
  <c r="H24" i="68"/>
  <c r="H20" i="68"/>
  <c r="H14" i="68"/>
  <c r="H12" i="68"/>
  <c r="H10" i="68"/>
  <c r="H54" i="68"/>
  <c r="H42" i="68"/>
  <c r="H38" i="68"/>
  <c r="H31" i="68"/>
  <c r="H28" i="68"/>
  <c r="H26" i="68"/>
  <c r="H32" i="68"/>
  <c r="H48" i="68"/>
  <c r="H22" i="68"/>
  <c r="H19" i="68"/>
  <c r="H18" i="68"/>
  <c r="H16" i="68"/>
  <c r="H11" i="68"/>
  <c r="H9" i="68"/>
  <c r="H8" i="68"/>
  <c r="H61" i="68"/>
  <c r="H57" i="68"/>
  <c r="H52" i="68"/>
  <c r="H50" i="68"/>
  <c r="H46" i="68"/>
  <c r="H44" i="68"/>
  <c r="H36" i="68"/>
  <c r="H34" i="68"/>
  <c r="H13" i="68"/>
  <c r="H17" i="68"/>
  <c r="H21" i="68"/>
  <c r="H23" i="68"/>
  <c r="H25" i="68"/>
  <c r="H27" i="68"/>
  <c r="H29" i="68"/>
  <c r="H33" i="68"/>
  <c r="H35" i="68"/>
  <c r="H37" i="68"/>
  <c r="H39" i="68"/>
  <c r="H41" i="68"/>
  <c r="H43" i="68"/>
  <c r="H45" i="68"/>
  <c r="H47" i="68"/>
  <c r="H49" i="68"/>
  <c r="H51" i="68"/>
  <c r="H53" i="68"/>
  <c r="H55" i="68"/>
  <c r="H60" i="68"/>
  <c r="H62" i="68"/>
  <c r="H6" i="68"/>
  <c r="H65" i="68" l="1"/>
  <c r="L20" i="68" l="1"/>
  <c r="I29" i="68" l="1"/>
  <c r="K29" i="68"/>
  <c r="J29" i="68"/>
  <c r="K8" i="68"/>
  <c r="J8" i="68"/>
  <c r="G65" i="68"/>
  <c r="K18" i="68"/>
  <c r="J18" i="68"/>
  <c r="I41" i="68"/>
  <c r="J41" i="68"/>
  <c r="K41" i="68"/>
  <c r="I40" i="68"/>
  <c r="J40" i="68"/>
  <c r="K40" i="68"/>
  <c r="I20" i="68"/>
  <c r="J20" i="68"/>
  <c r="K20" i="68"/>
  <c r="I39" i="68"/>
  <c r="L61" i="68"/>
  <c r="K61" i="68"/>
  <c r="I61" i="68"/>
  <c r="J61" i="68"/>
  <c r="J53" i="68"/>
  <c r="L53" i="68"/>
  <c r="K53" i="68"/>
  <c r="I53" i="68"/>
  <c r="L49" i="68"/>
  <c r="K49" i="68"/>
  <c r="I49" i="68"/>
  <c r="J49" i="68"/>
  <c r="L45" i="68"/>
  <c r="K45" i="68"/>
  <c r="J45" i="68"/>
  <c r="I45" i="68"/>
  <c r="L41" i="68"/>
  <c r="L37" i="68"/>
  <c r="K37" i="68"/>
  <c r="J37" i="68"/>
  <c r="I37" i="68"/>
  <c r="K33" i="68"/>
  <c r="J33" i="68"/>
  <c r="I33" i="68"/>
  <c r="L33" i="68"/>
  <c r="L29" i="68"/>
  <c r="L25" i="68"/>
  <c r="K25" i="68"/>
  <c r="J25" i="68"/>
  <c r="I25" i="68"/>
  <c r="I21" i="68"/>
  <c r="L21" i="68"/>
  <c r="K21" i="68"/>
  <c r="J21" i="68"/>
  <c r="L17" i="68"/>
  <c r="K17" i="68"/>
  <c r="J17" i="68"/>
  <c r="I17" i="68"/>
  <c r="L13" i="68"/>
  <c r="K13" i="68"/>
  <c r="J13" i="68"/>
  <c r="I13" i="68"/>
  <c r="L9" i="68"/>
  <c r="K9" i="68"/>
  <c r="J9" i="68"/>
  <c r="I9" i="68"/>
  <c r="L62" i="68"/>
  <c r="K62" i="68"/>
  <c r="I62" i="68"/>
  <c r="J62" i="68"/>
  <c r="J57" i="68"/>
  <c r="I57" i="68"/>
  <c r="K57" i="68"/>
  <c r="L57" i="68"/>
  <c r="I52" i="68"/>
  <c r="J52" i="68"/>
  <c r="L52" i="68"/>
  <c r="K52" i="68"/>
  <c r="K48" i="68"/>
  <c r="I48" i="68"/>
  <c r="L48" i="68"/>
  <c r="J48" i="68"/>
  <c r="K44" i="68"/>
  <c r="L44" i="68"/>
  <c r="J44" i="68"/>
  <c r="I44" i="68"/>
  <c r="L40" i="68"/>
  <c r="L36" i="68"/>
  <c r="K36" i="68"/>
  <c r="I36" i="68"/>
  <c r="J36" i="68"/>
  <c r="L32" i="68"/>
  <c r="I32" i="68"/>
  <c r="J32" i="68"/>
  <c r="K32" i="68"/>
  <c r="L28" i="68"/>
  <c r="I28" i="68"/>
  <c r="J28" i="68"/>
  <c r="K28" i="68"/>
  <c r="J24" i="68"/>
  <c r="K24" i="68"/>
  <c r="I24" i="68"/>
  <c r="L24" i="68"/>
  <c r="K16" i="68"/>
  <c r="L16" i="68"/>
  <c r="I16" i="68"/>
  <c r="J16" i="68"/>
  <c r="J12" i="68"/>
  <c r="L12" i="68"/>
  <c r="K12" i="68"/>
  <c r="I12" i="68"/>
  <c r="I8" i="68"/>
  <c r="L8" i="68"/>
  <c r="L55" i="68"/>
  <c r="I55" i="68"/>
  <c r="K55" i="68"/>
  <c r="J55" i="68"/>
  <c r="L51" i="68"/>
  <c r="K51" i="68"/>
  <c r="J51" i="68"/>
  <c r="I51" i="68"/>
  <c r="I47" i="68"/>
  <c r="L47" i="68"/>
  <c r="K47" i="68"/>
  <c r="J47" i="68"/>
  <c r="K43" i="68"/>
  <c r="I43" i="68"/>
  <c r="L43" i="68"/>
  <c r="J43" i="68"/>
  <c r="L39" i="68"/>
  <c r="L35" i="68"/>
  <c r="K35" i="68"/>
  <c r="I35" i="68"/>
  <c r="J35" i="68"/>
  <c r="L31" i="68"/>
  <c r="I31" i="68"/>
  <c r="K31" i="68"/>
  <c r="J31" i="68"/>
  <c r="J27" i="68"/>
  <c r="I27" i="68"/>
  <c r="L27" i="68"/>
  <c r="K27" i="68"/>
  <c r="L23" i="68"/>
  <c r="K23" i="68"/>
  <c r="I23" i="68"/>
  <c r="J23" i="68"/>
  <c r="J19" i="68"/>
  <c r="L19" i="68"/>
  <c r="K19" i="68"/>
  <c r="I19" i="68"/>
  <c r="L15" i="68"/>
  <c r="K15" i="68"/>
  <c r="J15" i="68"/>
  <c r="I15" i="68"/>
  <c r="J11" i="68"/>
  <c r="L11" i="68"/>
  <c r="K11" i="68"/>
  <c r="I11" i="68"/>
  <c r="J7" i="68"/>
  <c r="L7" i="68"/>
  <c r="I7" i="68"/>
  <c r="K7" i="68"/>
  <c r="I60" i="68"/>
  <c r="K60" i="68"/>
  <c r="L60" i="68"/>
  <c r="J60" i="68"/>
  <c r="K54" i="68"/>
  <c r="L54" i="68"/>
  <c r="J54" i="68"/>
  <c r="I54" i="68"/>
  <c r="K50" i="68"/>
  <c r="L50" i="68"/>
  <c r="I50" i="68"/>
  <c r="J50" i="68"/>
  <c r="L46" i="68"/>
  <c r="K46" i="68"/>
  <c r="J46" i="68"/>
  <c r="I46" i="68"/>
  <c r="L42" i="68"/>
  <c r="K42" i="68"/>
  <c r="J42" i="68"/>
  <c r="I42" i="68"/>
  <c r="L38" i="68"/>
  <c r="K38" i="68"/>
  <c r="J38" i="68"/>
  <c r="I38" i="68"/>
  <c r="L34" i="68"/>
  <c r="K34" i="68"/>
  <c r="J34" i="68"/>
  <c r="I34" i="68"/>
  <c r="J30" i="68"/>
  <c r="L30" i="68"/>
  <c r="K30" i="68"/>
  <c r="I30" i="68"/>
  <c r="K26" i="68"/>
  <c r="J26" i="68"/>
  <c r="L26" i="68"/>
  <c r="I26" i="68"/>
  <c r="L22" i="68"/>
  <c r="K22" i="68"/>
  <c r="J22" i="68"/>
  <c r="I22" i="68"/>
  <c r="L18" i="68"/>
  <c r="I18" i="68"/>
  <c r="J14" i="68"/>
  <c r="L14" i="68"/>
  <c r="K14" i="68"/>
  <c r="I14" i="68"/>
  <c r="I10" i="68"/>
  <c r="K10" i="68"/>
  <c r="L10" i="68"/>
  <c r="J10" i="68"/>
  <c r="J6" i="68"/>
  <c r="K6" i="68"/>
  <c r="I6" i="68"/>
  <c r="L6" i="68"/>
  <c r="I65" i="68" l="1"/>
  <c r="L65" i="68"/>
  <c r="K65" i="68"/>
  <c r="J65" i="68"/>
  <c r="F62" i="67" l="1"/>
  <c r="F61" i="67"/>
  <c r="F60" i="67"/>
  <c r="F59" i="67"/>
  <c r="F58" i="67"/>
  <c r="F57" i="67"/>
  <c r="F56" i="67"/>
  <c r="F55" i="67"/>
  <c r="F54" i="67"/>
  <c r="F53" i="67"/>
  <c r="F52" i="67"/>
  <c r="F51" i="67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D7" i="67"/>
  <c r="D6" i="67"/>
  <c r="O69" i="49" l="1"/>
  <c r="L68" i="49"/>
  <c r="M68" i="49"/>
  <c r="N68" i="49"/>
  <c r="Q68" i="49"/>
  <c r="M69" i="49"/>
  <c r="N69" i="49"/>
  <c r="Q69" i="49"/>
  <c r="L71" i="49"/>
  <c r="M71" i="49"/>
  <c r="N71" i="49"/>
  <c r="L9" i="49"/>
  <c r="M9" i="49"/>
  <c r="N9" i="49"/>
  <c r="O9" i="49"/>
  <c r="P9" i="49"/>
  <c r="Q9" i="49"/>
  <c r="L11" i="49"/>
  <c r="M11" i="49"/>
  <c r="N11" i="49"/>
  <c r="O11" i="49"/>
  <c r="P11" i="49"/>
  <c r="Q11" i="49"/>
  <c r="L12" i="49"/>
  <c r="M12" i="49"/>
  <c r="N12" i="49"/>
  <c r="O12" i="49"/>
  <c r="P12" i="49"/>
  <c r="Q12" i="49"/>
  <c r="L13" i="49"/>
  <c r="M13" i="49"/>
  <c r="N13" i="49"/>
  <c r="O13" i="49"/>
  <c r="P13" i="49"/>
  <c r="Q13" i="49"/>
  <c r="L14" i="49"/>
  <c r="M14" i="49"/>
  <c r="N14" i="49"/>
  <c r="O14" i="49"/>
  <c r="P14" i="49"/>
  <c r="Q14" i="49"/>
  <c r="L16" i="49"/>
  <c r="M16" i="49"/>
  <c r="N16" i="49"/>
  <c r="O16" i="49"/>
  <c r="P16" i="49"/>
  <c r="Q16" i="49"/>
  <c r="L17" i="49"/>
  <c r="M17" i="49"/>
  <c r="N17" i="49"/>
  <c r="O17" i="49"/>
  <c r="P17" i="49"/>
  <c r="Q17" i="49"/>
  <c r="L18" i="49"/>
  <c r="M18" i="49"/>
  <c r="N18" i="49"/>
  <c r="O18" i="49"/>
  <c r="P18" i="49"/>
  <c r="Q18" i="49"/>
  <c r="L19" i="49"/>
  <c r="M19" i="49"/>
  <c r="N19" i="49"/>
  <c r="O19" i="49"/>
  <c r="P19" i="49"/>
  <c r="Q19" i="49"/>
  <c r="L21" i="49"/>
  <c r="M21" i="49"/>
  <c r="N21" i="49"/>
  <c r="O21" i="49"/>
  <c r="P21" i="49"/>
  <c r="Q21" i="49"/>
  <c r="L22" i="49"/>
  <c r="M22" i="49"/>
  <c r="N22" i="49"/>
  <c r="O22" i="49"/>
  <c r="P22" i="49"/>
  <c r="Q22" i="49"/>
  <c r="L23" i="49"/>
  <c r="M23" i="49"/>
  <c r="N23" i="49"/>
  <c r="O23" i="49"/>
  <c r="P23" i="49"/>
  <c r="Q23" i="49"/>
  <c r="L24" i="49"/>
  <c r="M24" i="49"/>
  <c r="N24" i="49"/>
  <c r="O24" i="49"/>
  <c r="P24" i="49"/>
  <c r="Q24" i="49"/>
  <c r="L26" i="49"/>
  <c r="M26" i="49"/>
  <c r="N26" i="49"/>
  <c r="O26" i="49"/>
  <c r="P26" i="49"/>
  <c r="Q26" i="49"/>
  <c r="L27" i="49"/>
  <c r="M27" i="49"/>
  <c r="N27" i="49"/>
  <c r="O27" i="49"/>
  <c r="P27" i="49"/>
  <c r="Q27" i="49"/>
  <c r="L28" i="49"/>
  <c r="M28" i="49"/>
  <c r="N28" i="49"/>
  <c r="O28" i="49"/>
  <c r="P28" i="49"/>
  <c r="Q28" i="49"/>
  <c r="L29" i="49"/>
  <c r="M29" i="49"/>
  <c r="N29" i="49"/>
  <c r="O29" i="49"/>
  <c r="P29" i="49"/>
  <c r="Q29" i="49"/>
  <c r="L31" i="49"/>
  <c r="M31" i="49"/>
  <c r="N31" i="49"/>
  <c r="O31" i="49"/>
  <c r="P31" i="49"/>
  <c r="Q31" i="49"/>
  <c r="L32" i="49"/>
  <c r="M32" i="49"/>
  <c r="N32" i="49"/>
  <c r="O32" i="49"/>
  <c r="P32" i="49"/>
  <c r="Q32" i="49"/>
  <c r="L33" i="49"/>
  <c r="M33" i="49"/>
  <c r="N33" i="49"/>
  <c r="O33" i="49"/>
  <c r="P33" i="49"/>
  <c r="Q33" i="49"/>
  <c r="L34" i="49"/>
  <c r="M34" i="49"/>
  <c r="N34" i="49"/>
  <c r="O34" i="49"/>
  <c r="P34" i="49"/>
  <c r="Q34" i="49"/>
  <c r="L37" i="49"/>
  <c r="M37" i="49"/>
  <c r="N37" i="49"/>
  <c r="O37" i="49"/>
  <c r="P37" i="49"/>
  <c r="Q37" i="49"/>
  <c r="L38" i="49"/>
  <c r="M38" i="49"/>
  <c r="N38" i="49"/>
  <c r="O38" i="49"/>
  <c r="P38" i="49"/>
  <c r="Q38" i="49"/>
  <c r="L39" i="49"/>
  <c r="M39" i="49"/>
  <c r="N39" i="49"/>
  <c r="O39" i="49"/>
  <c r="P39" i="49"/>
  <c r="Q39" i="49"/>
  <c r="L41" i="49"/>
  <c r="M41" i="49"/>
  <c r="N41" i="49"/>
  <c r="O41" i="49"/>
  <c r="P41" i="49"/>
  <c r="Q41" i="49"/>
  <c r="L42" i="49"/>
  <c r="M42" i="49"/>
  <c r="N42" i="49"/>
  <c r="O42" i="49"/>
  <c r="Q42" i="49"/>
  <c r="L43" i="49"/>
  <c r="M43" i="49"/>
  <c r="N43" i="49"/>
  <c r="O43" i="49"/>
  <c r="P43" i="49"/>
  <c r="Q43" i="49"/>
  <c r="L44" i="49"/>
  <c r="M44" i="49"/>
  <c r="N44" i="49"/>
  <c r="O44" i="49"/>
  <c r="P44" i="49"/>
  <c r="Q44" i="49"/>
  <c r="L46" i="49"/>
  <c r="M46" i="49"/>
  <c r="N46" i="49"/>
  <c r="O46" i="49"/>
  <c r="P46" i="49"/>
  <c r="Q46" i="49"/>
  <c r="L47" i="49"/>
  <c r="M47" i="49"/>
  <c r="N47" i="49"/>
  <c r="O47" i="49"/>
  <c r="P47" i="49"/>
  <c r="Q47" i="49"/>
  <c r="L48" i="49"/>
  <c r="M48" i="49"/>
  <c r="N48" i="49"/>
  <c r="O48" i="49"/>
  <c r="P48" i="49"/>
  <c r="Q48" i="49"/>
  <c r="L49" i="49"/>
  <c r="M49" i="49"/>
  <c r="N49" i="49"/>
  <c r="O49" i="49"/>
  <c r="P49" i="49"/>
  <c r="Q49" i="49"/>
  <c r="L51" i="49"/>
  <c r="M51" i="49"/>
  <c r="N51" i="49"/>
  <c r="O51" i="49"/>
  <c r="P51" i="49"/>
  <c r="Q51" i="49"/>
  <c r="L52" i="49"/>
  <c r="M52" i="49"/>
  <c r="N52" i="49"/>
  <c r="O52" i="49"/>
  <c r="P52" i="49"/>
  <c r="Q52" i="49"/>
  <c r="L53" i="49"/>
  <c r="M53" i="49"/>
  <c r="N53" i="49"/>
  <c r="O53" i="49"/>
  <c r="P53" i="49"/>
  <c r="Q53" i="49"/>
  <c r="L54" i="49"/>
  <c r="M54" i="49"/>
  <c r="N54" i="49"/>
  <c r="O54" i="49"/>
  <c r="P54" i="49"/>
  <c r="Q54" i="49"/>
  <c r="L56" i="49"/>
  <c r="M56" i="49"/>
  <c r="N56" i="49"/>
  <c r="O56" i="49"/>
  <c r="P56" i="49"/>
  <c r="Q56" i="49"/>
  <c r="L57" i="49"/>
  <c r="M57" i="49"/>
  <c r="N57" i="49"/>
  <c r="O57" i="49"/>
  <c r="P57" i="49"/>
  <c r="Q57" i="49"/>
  <c r="L58" i="49"/>
  <c r="M58" i="49"/>
  <c r="N58" i="49"/>
  <c r="O58" i="49"/>
  <c r="P58" i="49"/>
  <c r="Q58" i="49"/>
  <c r="L59" i="49"/>
  <c r="M59" i="49"/>
  <c r="N59" i="49"/>
  <c r="O59" i="49"/>
  <c r="P59" i="49"/>
  <c r="Q59" i="49"/>
  <c r="L61" i="49"/>
  <c r="M61" i="49"/>
  <c r="N61" i="49"/>
  <c r="O61" i="49"/>
  <c r="P61" i="49"/>
  <c r="Q61" i="49"/>
  <c r="L62" i="49"/>
  <c r="M62" i="49"/>
  <c r="N62" i="49"/>
  <c r="O62" i="49"/>
  <c r="P62" i="49"/>
  <c r="Q62" i="49"/>
  <c r="L63" i="49"/>
  <c r="M63" i="49"/>
  <c r="N63" i="49"/>
  <c r="O63" i="49"/>
  <c r="P63" i="49"/>
  <c r="Q63" i="49"/>
  <c r="M64" i="49"/>
  <c r="N64" i="49"/>
  <c r="O64" i="49"/>
  <c r="P64" i="49"/>
  <c r="Q64" i="49"/>
  <c r="L66" i="49"/>
  <c r="M66" i="49"/>
  <c r="N66" i="49"/>
  <c r="O66" i="49"/>
  <c r="P66" i="49"/>
  <c r="Q66" i="49"/>
  <c r="L67" i="49"/>
  <c r="M67" i="49"/>
  <c r="N67" i="49"/>
  <c r="K7" i="48"/>
  <c r="K8" i="48"/>
  <c r="K9" i="48"/>
  <c r="K10" i="48"/>
  <c r="K11" i="48"/>
  <c r="K12" i="48"/>
  <c r="K14" i="48"/>
  <c r="K15" i="48"/>
  <c r="K1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48" i="48"/>
  <c r="J49" i="48"/>
  <c r="J50" i="48"/>
  <c r="J51" i="48"/>
  <c r="J52" i="48"/>
  <c r="J53" i="48"/>
  <c r="J54" i="48"/>
  <c r="J55" i="48"/>
  <c r="J56" i="48"/>
  <c r="J57" i="48"/>
  <c r="J58" i="48"/>
  <c r="J59" i="48"/>
  <c r="J60" i="48"/>
  <c r="C77" i="49" l="1"/>
  <c r="D77" i="49"/>
  <c r="D65" i="54" l="1"/>
  <c r="D65" i="52"/>
  <c r="D65" i="53"/>
  <c r="D65" i="51" l="1"/>
  <c r="F65" i="67" l="1"/>
  <c r="H8" i="54" l="1"/>
  <c r="H9" i="54"/>
  <c r="H10" i="54"/>
  <c r="H11" i="54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48" i="54"/>
  <c r="H49" i="54"/>
  <c r="H50" i="54"/>
  <c r="H51" i="54"/>
  <c r="H52" i="54"/>
  <c r="H53" i="54"/>
  <c r="H54" i="54"/>
  <c r="H55" i="54"/>
  <c r="H56" i="54"/>
  <c r="H57" i="54"/>
  <c r="H58" i="54"/>
  <c r="H59" i="54"/>
  <c r="H60" i="54"/>
  <c r="H61" i="54"/>
  <c r="H62" i="54"/>
  <c r="H7" i="54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7" i="53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7" i="52"/>
  <c r="F65" i="53" l="1"/>
  <c r="E65" i="52"/>
  <c r="E65" i="53"/>
  <c r="H6" i="54"/>
  <c r="C65" i="54"/>
  <c r="H65" i="54" s="1"/>
  <c r="E65" i="54"/>
  <c r="H6" i="52"/>
  <c r="C65" i="52"/>
  <c r="H65" i="52" s="1"/>
  <c r="F65" i="54"/>
  <c r="F65" i="52"/>
  <c r="H6" i="53"/>
  <c r="C65" i="53"/>
  <c r="H65" i="53" s="1"/>
  <c r="I56" i="51" l="1"/>
  <c r="L59" i="54"/>
  <c r="O7" i="49"/>
  <c r="K6" i="48"/>
  <c r="L59" i="53" l="1"/>
  <c r="E65" i="51"/>
  <c r="I55" i="52"/>
  <c r="L55" i="52"/>
  <c r="F65" i="51"/>
  <c r="L55" i="54"/>
  <c r="I55" i="54"/>
  <c r="L59" i="52"/>
  <c r="I56" i="54"/>
  <c r="L56" i="54"/>
  <c r="L14" i="54"/>
  <c r="I58" i="53"/>
  <c r="L58" i="53"/>
  <c r="I7" i="53"/>
  <c r="L6" i="52"/>
  <c r="I7" i="52"/>
  <c r="I62" i="52"/>
  <c r="I58" i="52"/>
  <c r="K60" i="51"/>
  <c r="K52" i="51"/>
  <c r="J48" i="51"/>
  <c r="K44" i="51"/>
  <c r="J40" i="51"/>
  <c r="K36" i="51"/>
  <c r="K32" i="51"/>
  <c r="K28" i="51"/>
  <c r="J24" i="51"/>
  <c r="J20" i="51"/>
  <c r="K16" i="51"/>
  <c r="K12" i="51"/>
  <c r="J8" i="51"/>
  <c r="K55" i="51"/>
  <c r="K51" i="51"/>
  <c r="K47" i="51"/>
  <c r="K43" i="51"/>
  <c r="K39" i="51"/>
  <c r="K35" i="51"/>
  <c r="K31" i="51"/>
  <c r="K27" i="51"/>
  <c r="K23" i="51"/>
  <c r="K19" i="51"/>
  <c r="K15" i="51"/>
  <c r="K11" i="51"/>
  <c r="I62" i="51"/>
  <c r="K54" i="51"/>
  <c r="K50" i="51"/>
  <c r="K46" i="51"/>
  <c r="K42" i="51"/>
  <c r="K38" i="51"/>
  <c r="K34" i="51"/>
  <c r="K30" i="51"/>
  <c r="K26" i="51"/>
  <c r="K22" i="51"/>
  <c r="K18" i="51"/>
  <c r="K14" i="51"/>
  <c r="K10" i="51"/>
  <c r="I7" i="51"/>
  <c r="J61" i="51"/>
  <c r="K57" i="51"/>
  <c r="K49" i="51"/>
  <c r="K41" i="51"/>
  <c r="K33" i="51"/>
  <c r="K25" i="51"/>
  <c r="K17" i="51"/>
  <c r="K9" i="51"/>
  <c r="K5" i="48"/>
  <c r="K4" i="48"/>
  <c r="J6" i="48"/>
  <c r="J5" i="48"/>
  <c r="J4" i="48"/>
  <c r="H8" i="51"/>
  <c r="H9" i="51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38" i="51"/>
  <c r="H39" i="51"/>
  <c r="H40" i="51"/>
  <c r="H41" i="51"/>
  <c r="H42" i="51"/>
  <c r="H43" i="51"/>
  <c r="H44" i="51"/>
  <c r="H45" i="51"/>
  <c r="H46" i="51"/>
  <c r="H47" i="51"/>
  <c r="H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W65" i="51"/>
  <c r="P8" i="49"/>
  <c r="J59" i="53" l="1"/>
  <c r="I59" i="53"/>
  <c r="K59" i="53"/>
  <c r="J16" i="51"/>
  <c r="H6" i="51"/>
  <c r="C65" i="51"/>
  <c r="H65" i="51" s="1"/>
  <c r="I6" i="52"/>
  <c r="G65" i="52"/>
  <c r="L65" i="52" s="1"/>
  <c r="I6" i="54"/>
  <c r="G65" i="54"/>
  <c r="I65" i="54" s="1"/>
  <c r="I6" i="51"/>
  <c r="G65" i="51"/>
  <c r="J65" i="51" s="1"/>
  <c r="L62" i="54"/>
  <c r="I62" i="54"/>
  <c r="K62" i="54"/>
  <c r="J62" i="54"/>
  <c r="K60" i="53"/>
  <c r="J60" i="53"/>
  <c r="I6" i="53"/>
  <c r="G65" i="53"/>
  <c r="I65" i="53" s="1"/>
  <c r="I62" i="53"/>
  <c r="L62" i="53"/>
  <c r="K62" i="53"/>
  <c r="J62" i="53"/>
  <c r="L59" i="51"/>
  <c r="I58" i="54"/>
  <c r="L58" i="54"/>
  <c r="J28" i="51"/>
  <c r="L7" i="52"/>
  <c r="J44" i="51"/>
  <c r="K42" i="54"/>
  <c r="J42" i="54"/>
  <c r="K44" i="54"/>
  <c r="J44" i="54"/>
  <c r="I57" i="54"/>
  <c r="K57" i="54"/>
  <c r="J57" i="54"/>
  <c r="K43" i="54"/>
  <c r="J43" i="54"/>
  <c r="J56" i="52"/>
  <c r="K56" i="52"/>
  <c r="K57" i="52"/>
  <c r="J57" i="52"/>
  <c r="L13" i="54"/>
  <c r="K13" i="54"/>
  <c r="J13" i="54"/>
  <c r="K45" i="54"/>
  <c r="J45" i="54"/>
  <c r="K20" i="51"/>
  <c r="K48" i="51"/>
  <c r="J62" i="52"/>
  <c r="K7" i="51"/>
  <c r="J12" i="51"/>
  <c r="J36" i="51"/>
  <c r="J52" i="51"/>
  <c r="K8" i="51"/>
  <c r="J32" i="51"/>
  <c r="K40" i="51"/>
  <c r="K24" i="51"/>
  <c r="J6" i="54"/>
  <c r="J46" i="51"/>
  <c r="L62" i="52"/>
  <c r="J11" i="51"/>
  <c r="K6" i="54"/>
  <c r="K6" i="52"/>
  <c r="J35" i="51"/>
  <c r="L7" i="53"/>
  <c r="K62" i="52"/>
  <c r="J6" i="51"/>
  <c r="L6" i="54"/>
  <c r="J6" i="52"/>
  <c r="J60" i="51"/>
  <c r="J43" i="51"/>
  <c r="J51" i="51"/>
  <c r="J19" i="51"/>
  <c r="L56" i="48"/>
  <c r="J27" i="51"/>
  <c r="J15" i="51"/>
  <c r="J31" i="51"/>
  <c r="J47" i="51"/>
  <c r="I57" i="48"/>
  <c r="H59" i="67"/>
  <c r="J14" i="51"/>
  <c r="J23" i="51"/>
  <c r="J39" i="51"/>
  <c r="J55" i="51"/>
  <c r="K7" i="52"/>
  <c r="J7" i="52"/>
  <c r="J7" i="51"/>
  <c r="J30" i="51"/>
  <c r="L7" i="51"/>
  <c r="L62" i="51"/>
  <c r="J62" i="51"/>
  <c r="J22" i="51"/>
  <c r="J54" i="51"/>
  <c r="K6" i="51"/>
  <c r="K62" i="51"/>
  <c r="J38" i="51"/>
  <c r="J10" i="51"/>
  <c r="J18" i="51"/>
  <c r="J26" i="51"/>
  <c r="J34" i="51"/>
  <c r="J42" i="51"/>
  <c r="J50" i="51"/>
  <c r="L59" i="48"/>
  <c r="L43" i="48"/>
  <c r="L60" i="48"/>
  <c r="L44" i="48"/>
  <c r="L34" i="48"/>
  <c r="L26" i="48"/>
  <c r="L57" i="48"/>
  <c r="L48" i="48"/>
  <c r="L33" i="48"/>
  <c r="L52" i="48"/>
  <c r="L28" i="48"/>
  <c r="L53" i="48"/>
  <c r="L41" i="48"/>
  <c r="L54" i="48"/>
  <c r="L42" i="48"/>
  <c r="L32" i="48"/>
  <c r="L24" i="48"/>
  <c r="L49" i="48"/>
  <c r="L40" i="48"/>
  <c r="L29" i="48"/>
  <c r="L46" i="48"/>
  <c r="L22" i="48"/>
  <c r="L47" i="48"/>
  <c r="L55" i="48"/>
  <c r="L50" i="48"/>
  <c r="L38" i="48"/>
  <c r="L21" i="48"/>
  <c r="L20" i="48"/>
  <c r="L58" i="48"/>
  <c r="L25" i="48"/>
  <c r="L23" i="48"/>
  <c r="L36" i="48"/>
  <c r="L18" i="48"/>
  <c r="L45" i="48"/>
  <c r="L51" i="48"/>
  <c r="L35" i="48"/>
  <c r="L31" i="48"/>
  <c r="L27" i="48"/>
  <c r="L19" i="48"/>
  <c r="L37" i="48"/>
  <c r="L39" i="48"/>
  <c r="L17" i="48"/>
  <c r="L30" i="48"/>
  <c r="L13" i="48"/>
  <c r="I59" i="48"/>
  <c r="H61" i="67"/>
  <c r="I43" i="48"/>
  <c r="H45" i="67"/>
  <c r="I53" i="48"/>
  <c r="H55" i="67"/>
  <c r="I49" i="48"/>
  <c r="H51" i="67"/>
  <c r="I45" i="48"/>
  <c r="H47" i="67"/>
  <c r="I41" i="48"/>
  <c r="H43" i="67"/>
  <c r="I37" i="48"/>
  <c r="H39" i="67"/>
  <c r="I33" i="48"/>
  <c r="H35" i="67"/>
  <c r="I29" i="48"/>
  <c r="H31" i="67"/>
  <c r="I25" i="48"/>
  <c r="H27" i="67"/>
  <c r="I21" i="48"/>
  <c r="H23" i="67"/>
  <c r="I17" i="48"/>
  <c r="H19" i="67"/>
  <c r="I13" i="48"/>
  <c r="H15" i="67"/>
  <c r="I9" i="48"/>
  <c r="H11" i="67"/>
  <c r="I55" i="48"/>
  <c r="H57" i="67"/>
  <c r="I35" i="48"/>
  <c r="H37" i="67"/>
  <c r="I60" i="48"/>
  <c r="H62" i="67"/>
  <c r="I56" i="48"/>
  <c r="H58" i="67"/>
  <c r="I52" i="48"/>
  <c r="H54" i="67"/>
  <c r="I48" i="48"/>
  <c r="H50" i="67"/>
  <c r="I44" i="48"/>
  <c r="H46" i="67"/>
  <c r="I40" i="48"/>
  <c r="H42" i="67"/>
  <c r="I36" i="48"/>
  <c r="H38" i="67"/>
  <c r="I32" i="48"/>
  <c r="H34" i="67"/>
  <c r="I28" i="48"/>
  <c r="H30" i="67"/>
  <c r="I24" i="48"/>
  <c r="H26" i="67"/>
  <c r="I20" i="48"/>
  <c r="H22" i="67"/>
  <c r="I16" i="48"/>
  <c r="H18" i="67"/>
  <c r="I12" i="48"/>
  <c r="H14" i="67"/>
  <c r="I8" i="48"/>
  <c r="H10" i="67"/>
  <c r="I51" i="48"/>
  <c r="H53" i="67"/>
  <c r="I39" i="48"/>
  <c r="H41" i="67"/>
  <c r="I31" i="48"/>
  <c r="H33" i="67"/>
  <c r="I27" i="48"/>
  <c r="H29" i="67"/>
  <c r="I19" i="48"/>
  <c r="H21" i="67"/>
  <c r="I15" i="48"/>
  <c r="H17" i="67"/>
  <c r="I11" i="48"/>
  <c r="H13" i="67"/>
  <c r="I7" i="48"/>
  <c r="H9" i="67"/>
  <c r="I47" i="48"/>
  <c r="H49" i="67"/>
  <c r="I23" i="48"/>
  <c r="H25" i="67"/>
  <c r="I58" i="48"/>
  <c r="H60" i="67"/>
  <c r="I54" i="48"/>
  <c r="H56" i="67"/>
  <c r="I50" i="48"/>
  <c r="H52" i="67"/>
  <c r="I46" i="48"/>
  <c r="H48" i="67"/>
  <c r="I42" i="48"/>
  <c r="H44" i="67"/>
  <c r="I38" i="48"/>
  <c r="H40" i="67"/>
  <c r="I34" i="48"/>
  <c r="H36" i="67"/>
  <c r="I30" i="48"/>
  <c r="H32" i="67"/>
  <c r="I26" i="48"/>
  <c r="H28" i="67"/>
  <c r="I22" i="48"/>
  <c r="H24" i="67"/>
  <c r="I18" i="48"/>
  <c r="H20" i="67"/>
  <c r="I14" i="48"/>
  <c r="H16" i="67"/>
  <c r="I10" i="48"/>
  <c r="H12" i="67"/>
  <c r="I6" i="48"/>
  <c r="H8" i="67"/>
  <c r="I5" i="48"/>
  <c r="H7" i="67"/>
  <c r="J63" i="48"/>
  <c r="I4" i="48"/>
  <c r="H6" i="67"/>
  <c r="D63" i="48"/>
  <c r="D65" i="67"/>
  <c r="K6" i="53"/>
  <c r="L6" i="53"/>
  <c r="J6" i="53"/>
  <c r="I14" i="54"/>
  <c r="J14" i="54"/>
  <c r="K14" i="54"/>
  <c r="I22" i="54"/>
  <c r="L22" i="54"/>
  <c r="K22" i="54"/>
  <c r="J22" i="54"/>
  <c r="I30" i="54"/>
  <c r="L30" i="54"/>
  <c r="K30" i="54"/>
  <c r="J30" i="54"/>
  <c r="L38" i="54"/>
  <c r="I38" i="54"/>
  <c r="K38" i="54"/>
  <c r="J38" i="54"/>
  <c r="I46" i="54"/>
  <c r="L46" i="54"/>
  <c r="K46" i="54"/>
  <c r="J46" i="54"/>
  <c r="L54" i="54"/>
  <c r="I54" i="54"/>
  <c r="K54" i="54"/>
  <c r="J54" i="54"/>
  <c r="I27" i="54"/>
  <c r="L27" i="54"/>
  <c r="J27" i="54"/>
  <c r="K27" i="54"/>
  <c r="I51" i="54"/>
  <c r="L51" i="54"/>
  <c r="J51" i="54"/>
  <c r="K51" i="54"/>
  <c r="L11" i="54"/>
  <c r="I11" i="54"/>
  <c r="J11" i="54"/>
  <c r="K11" i="54"/>
  <c r="I23" i="54"/>
  <c r="L23" i="54"/>
  <c r="K23" i="54"/>
  <c r="J23" i="54"/>
  <c r="I47" i="54"/>
  <c r="L47" i="54"/>
  <c r="K47" i="54"/>
  <c r="J47" i="54"/>
  <c r="L16" i="54"/>
  <c r="I16" i="54"/>
  <c r="K16" i="54"/>
  <c r="J16" i="54"/>
  <c r="L24" i="54"/>
  <c r="I24" i="54"/>
  <c r="J24" i="54"/>
  <c r="K24" i="54"/>
  <c r="L32" i="54"/>
  <c r="I32" i="54"/>
  <c r="J32" i="54"/>
  <c r="K32" i="54"/>
  <c r="L40" i="54"/>
  <c r="I40" i="54"/>
  <c r="J40" i="54"/>
  <c r="K40" i="54"/>
  <c r="L48" i="54"/>
  <c r="I48" i="54"/>
  <c r="J48" i="54"/>
  <c r="K48" i="54"/>
  <c r="I39" i="54"/>
  <c r="L39" i="54"/>
  <c r="K39" i="54"/>
  <c r="J39" i="54"/>
  <c r="I9" i="54"/>
  <c r="L9" i="54"/>
  <c r="K9" i="54"/>
  <c r="J9" i="54"/>
  <c r="I17" i="54"/>
  <c r="L17" i="54"/>
  <c r="K17" i="54"/>
  <c r="J17" i="54"/>
  <c r="I25" i="54"/>
  <c r="L25" i="54"/>
  <c r="K25" i="54"/>
  <c r="J25" i="54"/>
  <c r="I33" i="54"/>
  <c r="L33" i="54"/>
  <c r="K33" i="54"/>
  <c r="J33" i="54"/>
  <c r="I41" i="54"/>
  <c r="L41" i="54"/>
  <c r="K41" i="54"/>
  <c r="J41" i="54"/>
  <c r="I49" i="54"/>
  <c r="L49" i="54"/>
  <c r="K49" i="54"/>
  <c r="J49" i="54"/>
  <c r="L57" i="54"/>
  <c r="I43" i="54"/>
  <c r="L43" i="54"/>
  <c r="L10" i="54"/>
  <c r="I10" i="54"/>
  <c r="K10" i="54"/>
  <c r="J10" i="54"/>
  <c r="I18" i="54"/>
  <c r="L18" i="54"/>
  <c r="I26" i="54"/>
  <c r="L26" i="54"/>
  <c r="K26" i="54"/>
  <c r="J26" i="54"/>
  <c r="L34" i="54"/>
  <c r="I34" i="54"/>
  <c r="K34" i="54"/>
  <c r="J34" i="54"/>
  <c r="L42" i="54"/>
  <c r="I42" i="54"/>
  <c r="L50" i="54"/>
  <c r="I50" i="54"/>
  <c r="K50" i="54"/>
  <c r="J50" i="54"/>
  <c r="L15" i="54"/>
  <c r="I15" i="54"/>
  <c r="K15" i="54"/>
  <c r="J15" i="54"/>
  <c r="I35" i="54"/>
  <c r="L35" i="54"/>
  <c r="J35" i="54"/>
  <c r="K35" i="54"/>
  <c r="I19" i="54"/>
  <c r="L19" i="54"/>
  <c r="J19" i="54"/>
  <c r="K19" i="54"/>
  <c r="I31" i="54"/>
  <c r="L31" i="54"/>
  <c r="K31" i="54"/>
  <c r="J31" i="54"/>
  <c r="I12" i="54"/>
  <c r="L12" i="54"/>
  <c r="K12" i="54"/>
  <c r="J12" i="54"/>
  <c r="L20" i="54"/>
  <c r="I20" i="54"/>
  <c r="K20" i="54"/>
  <c r="J20" i="54"/>
  <c r="L28" i="54"/>
  <c r="I28" i="54"/>
  <c r="K28" i="54"/>
  <c r="J28" i="54"/>
  <c r="L36" i="54"/>
  <c r="I36" i="54"/>
  <c r="K36" i="54"/>
  <c r="J36" i="54"/>
  <c r="L44" i="54"/>
  <c r="I44" i="54"/>
  <c r="L52" i="54"/>
  <c r="I52" i="54"/>
  <c r="K52" i="54"/>
  <c r="J52" i="54"/>
  <c r="L60" i="54"/>
  <c r="I60" i="54"/>
  <c r="K60" i="54"/>
  <c r="J60" i="54"/>
  <c r="I13" i="54"/>
  <c r="L21" i="54"/>
  <c r="I21" i="54"/>
  <c r="K21" i="54"/>
  <c r="J21" i="54"/>
  <c r="I29" i="54"/>
  <c r="L29" i="54"/>
  <c r="K29" i="54"/>
  <c r="J29" i="54"/>
  <c r="L37" i="54"/>
  <c r="I37" i="54"/>
  <c r="K37" i="54"/>
  <c r="J37" i="54"/>
  <c r="I45" i="54"/>
  <c r="L45" i="54"/>
  <c r="I53" i="54"/>
  <c r="L53" i="54"/>
  <c r="K53" i="54"/>
  <c r="J53" i="54"/>
  <c r="I61" i="54"/>
  <c r="L61" i="54"/>
  <c r="K61" i="54"/>
  <c r="J61" i="54"/>
  <c r="L8" i="54"/>
  <c r="I8" i="54"/>
  <c r="K8" i="54"/>
  <c r="J8" i="54"/>
  <c r="I26" i="53"/>
  <c r="L26" i="53"/>
  <c r="K26" i="53"/>
  <c r="J26" i="53"/>
  <c r="J7" i="53"/>
  <c r="L28" i="53"/>
  <c r="I28" i="53"/>
  <c r="J28" i="53"/>
  <c r="K28" i="53"/>
  <c r="L60" i="53"/>
  <c r="I60" i="53"/>
  <c r="L25" i="53"/>
  <c r="I25" i="53"/>
  <c r="K25" i="53"/>
  <c r="J25" i="53"/>
  <c r="I18" i="53"/>
  <c r="L18" i="53"/>
  <c r="K18" i="53"/>
  <c r="J18" i="53"/>
  <c r="I34" i="53"/>
  <c r="L34" i="53"/>
  <c r="K34" i="53"/>
  <c r="J34" i="53"/>
  <c r="I42" i="53"/>
  <c r="L42" i="53"/>
  <c r="K42" i="53"/>
  <c r="J42" i="53"/>
  <c r="I50" i="53"/>
  <c r="L50" i="53"/>
  <c r="K50" i="53"/>
  <c r="J50" i="53"/>
  <c r="L15" i="53"/>
  <c r="I15" i="53"/>
  <c r="J15" i="53"/>
  <c r="K15" i="53"/>
  <c r="L31" i="53"/>
  <c r="I31" i="53"/>
  <c r="J31" i="53"/>
  <c r="K31" i="53"/>
  <c r="L39" i="53"/>
  <c r="I39" i="53"/>
  <c r="J39" i="53"/>
  <c r="K39" i="53"/>
  <c r="L55" i="53"/>
  <c r="I55" i="53"/>
  <c r="L12" i="53"/>
  <c r="I12" i="53"/>
  <c r="J12" i="53"/>
  <c r="K12" i="53"/>
  <c r="L20" i="53"/>
  <c r="I20" i="53"/>
  <c r="J20" i="53"/>
  <c r="K20" i="53"/>
  <c r="L44" i="53"/>
  <c r="I44" i="53"/>
  <c r="J44" i="53"/>
  <c r="K44" i="53"/>
  <c r="L21" i="53"/>
  <c r="I21" i="53"/>
  <c r="J21" i="53"/>
  <c r="K21" i="53"/>
  <c r="L9" i="53"/>
  <c r="I9" i="53"/>
  <c r="K9" i="53"/>
  <c r="J9" i="53"/>
  <c r="I10" i="53"/>
  <c r="L10" i="53"/>
  <c r="K10" i="53"/>
  <c r="J10" i="53"/>
  <c r="L29" i="53"/>
  <c r="I29" i="53"/>
  <c r="J29" i="53"/>
  <c r="K29" i="53"/>
  <c r="L23" i="53"/>
  <c r="I23" i="53"/>
  <c r="J23" i="53"/>
  <c r="K23" i="53"/>
  <c r="L47" i="53"/>
  <c r="I47" i="53"/>
  <c r="J47" i="53"/>
  <c r="K47" i="53"/>
  <c r="L41" i="53"/>
  <c r="I41" i="53"/>
  <c r="K41" i="53"/>
  <c r="J41" i="53"/>
  <c r="L36" i="53"/>
  <c r="I36" i="53"/>
  <c r="J36" i="53"/>
  <c r="K36" i="53"/>
  <c r="L52" i="53"/>
  <c r="I52" i="53"/>
  <c r="J52" i="53"/>
  <c r="K52" i="53"/>
  <c r="L49" i="53"/>
  <c r="I49" i="53"/>
  <c r="K49" i="53"/>
  <c r="J49" i="53"/>
  <c r="L45" i="53"/>
  <c r="I45" i="53"/>
  <c r="J45" i="53"/>
  <c r="K45" i="53"/>
  <c r="K7" i="53"/>
  <c r="L11" i="53"/>
  <c r="I11" i="53"/>
  <c r="K11" i="53"/>
  <c r="J11" i="53"/>
  <c r="L19" i="53"/>
  <c r="I19" i="53"/>
  <c r="K19" i="53"/>
  <c r="J19" i="53"/>
  <c r="L27" i="53"/>
  <c r="I27" i="53"/>
  <c r="K27" i="53"/>
  <c r="J27" i="53"/>
  <c r="L35" i="53"/>
  <c r="I35" i="53"/>
  <c r="K35" i="53"/>
  <c r="J35" i="53"/>
  <c r="L43" i="53"/>
  <c r="I43" i="53"/>
  <c r="K43" i="53"/>
  <c r="J43" i="53"/>
  <c r="L51" i="53"/>
  <c r="I51" i="53"/>
  <c r="K51" i="53"/>
  <c r="J51" i="53"/>
  <c r="L17" i="53"/>
  <c r="I17" i="53"/>
  <c r="K17" i="53"/>
  <c r="J17" i="53"/>
  <c r="L53" i="53"/>
  <c r="I53" i="53"/>
  <c r="J53" i="53"/>
  <c r="K53" i="53"/>
  <c r="L16" i="53"/>
  <c r="I16" i="53"/>
  <c r="K16" i="53"/>
  <c r="J16" i="53"/>
  <c r="L24" i="53"/>
  <c r="I24" i="53"/>
  <c r="K24" i="53"/>
  <c r="J24" i="53"/>
  <c r="L32" i="53"/>
  <c r="I32" i="53"/>
  <c r="K32" i="53"/>
  <c r="J32" i="53"/>
  <c r="L40" i="53"/>
  <c r="I40" i="53"/>
  <c r="K40" i="53"/>
  <c r="J40" i="53"/>
  <c r="L48" i="53"/>
  <c r="I48" i="53"/>
  <c r="K48" i="53"/>
  <c r="J48" i="53"/>
  <c r="L56" i="53"/>
  <c r="L37" i="53"/>
  <c r="I37" i="53"/>
  <c r="J37" i="53"/>
  <c r="K37" i="53"/>
  <c r="L8" i="53"/>
  <c r="I8" i="53"/>
  <c r="K8" i="53"/>
  <c r="J8" i="53"/>
  <c r="L13" i="53"/>
  <c r="I13" i="53"/>
  <c r="J13" i="53"/>
  <c r="K13" i="53"/>
  <c r="L33" i="53"/>
  <c r="I33" i="53"/>
  <c r="K33" i="53"/>
  <c r="J33" i="53"/>
  <c r="L61" i="53"/>
  <c r="I61" i="53"/>
  <c r="K61" i="53"/>
  <c r="J61" i="53"/>
  <c r="I14" i="53"/>
  <c r="L14" i="53"/>
  <c r="J14" i="53"/>
  <c r="K14" i="53"/>
  <c r="I22" i="53"/>
  <c r="L22" i="53"/>
  <c r="J22" i="53"/>
  <c r="K22" i="53"/>
  <c r="I30" i="53"/>
  <c r="L30" i="53"/>
  <c r="J30" i="53"/>
  <c r="K30" i="53"/>
  <c r="I38" i="53"/>
  <c r="L38" i="53"/>
  <c r="J38" i="53"/>
  <c r="K38" i="53"/>
  <c r="I46" i="53"/>
  <c r="L46" i="53"/>
  <c r="J46" i="53"/>
  <c r="K46" i="53"/>
  <c r="I54" i="53"/>
  <c r="L54" i="53"/>
  <c r="J54" i="53"/>
  <c r="K54" i="53"/>
  <c r="L57" i="53"/>
  <c r="I57" i="53"/>
  <c r="K57" i="53"/>
  <c r="J57" i="53"/>
  <c r="L10" i="52"/>
  <c r="I10" i="52"/>
  <c r="J10" i="52"/>
  <c r="K10" i="52"/>
  <c r="L18" i="52"/>
  <c r="I18" i="52"/>
  <c r="J18" i="52"/>
  <c r="K18" i="52"/>
  <c r="L26" i="52"/>
  <c r="I26" i="52"/>
  <c r="J26" i="52"/>
  <c r="K26" i="52"/>
  <c r="L34" i="52"/>
  <c r="I34" i="52"/>
  <c r="J34" i="52"/>
  <c r="K34" i="52"/>
  <c r="L42" i="52"/>
  <c r="I42" i="52"/>
  <c r="J42" i="52"/>
  <c r="K42" i="52"/>
  <c r="L50" i="52"/>
  <c r="I50" i="52"/>
  <c r="J50" i="52"/>
  <c r="K50" i="52"/>
  <c r="L58" i="52"/>
  <c r="L11" i="52"/>
  <c r="I11" i="52"/>
  <c r="J11" i="52"/>
  <c r="K11" i="52"/>
  <c r="L19" i="52"/>
  <c r="I19" i="52"/>
  <c r="J19" i="52"/>
  <c r="K19" i="52"/>
  <c r="L27" i="52"/>
  <c r="I27" i="52"/>
  <c r="J27" i="52"/>
  <c r="K27" i="52"/>
  <c r="L35" i="52"/>
  <c r="I35" i="52"/>
  <c r="J35" i="52"/>
  <c r="K35" i="52"/>
  <c r="L43" i="52"/>
  <c r="I43" i="52"/>
  <c r="J43" i="52"/>
  <c r="K43" i="52"/>
  <c r="L51" i="52"/>
  <c r="I51" i="52"/>
  <c r="J51" i="52"/>
  <c r="K51" i="52"/>
  <c r="I8" i="52"/>
  <c r="L8" i="52"/>
  <c r="K8" i="52"/>
  <c r="J8" i="52"/>
  <c r="I16" i="52"/>
  <c r="L16" i="52"/>
  <c r="K16" i="52"/>
  <c r="J16" i="52"/>
  <c r="I24" i="52"/>
  <c r="L24" i="52"/>
  <c r="K24" i="52"/>
  <c r="J24" i="52"/>
  <c r="I32" i="52"/>
  <c r="L32" i="52"/>
  <c r="K32" i="52"/>
  <c r="J32" i="52"/>
  <c r="I40" i="52"/>
  <c r="L40" i="52"/>
  <c r="K40" i="52"/>
  <c r="J40" i="52"/>
  <c r="I48" i="52"/>
  <c r="L48" i="52"/>
  <c r="K48" i="52"/>
  <c r="J48" i="52"/>
  <c r="L56" i="52"/>
  <c r="I56" i="52"/>
  <c r="L13" i="52"/>
  <c r="I13" i="52"/>
  <c r="K13" i="52"/>
  <c r="J13" i="52"/>
  <c r="L21" i="52"/>
  <c r="I21" i="52"/>
  <c r="K21" i="52"/>
  <c r="J21" i="52"/>
  <c r="L29" i="52"/>
  <c r="I29" i="52"/>
  <c r="K29" i="52"/>
  <c r="J29" i="52"/>
  <c r="L37" i="52"/>
  <c r="I37" i="52"/>
  <c r="K37" i="52"/>
  <c r="J37" i="52"/>
  <c r="L45" i="52"/>
  <c r="I45" i="52"/>
  <c r="K45" i="52"/>
  <c r="J45" i="52"/>
  <c r="L53" i="52"/>
  <c r="I53" i="52"/>
  <c r="K53" i="52"/>
  <c r="J53" i="52"/>
  <c r="I61" i="52"/>
  <c r="L61" i="52"/>
  <c r="K61" i="52"/>
  <c r="J61" i="52"/>
  <c r="L14" i="52"/>
  <c r="I14" i="52"/>
  <c r="J14" i="52"/>
  <c r="K14" i="52"/>
  <c r="L22" i="52"/>
  <c r="I22" i="52"/>
  <c r="J22" i="52"/>
  <c r="K22" i="52"/>
  <c r="L30" i="52"/>
  <c r="I30" i="52"/>
  <c r="J30" i="52"/>
  <c r="K30" i="52"/>
  <c r="L38" i="52"/>
  <c r="I38" i="52"/>
  <c r="J38" i="52"/>
  <c r="K38" i="52"/>
  <c r="L46" i="52"/>
  <c r="I46" i="52"/>
  <c r="J46" i="52"/>
  <c r="K46" i="52"/>
  <c r="L54" i="52"/>
  <c r="I54" i="52"/>
  <c r="J54" i="52"/>
  <c r="K54" i="52"/>
  <c r="L15" i="52"/>
  <c r="I15" i="52"/>
  <c r="K15" i="52"/>
  <c r="J15" i="52"/>
  <c r="L23" i="52"/>
  <c r="I23" i="52"/>
  <c r="K23" i="52"/>
  <c r="J23" i="52"/>
  <c r="L31" i="52"/>
  <c r="I31" i="52"/>
  <c r="K31" i="52"/>
  <c r="J31" i="52"/>
  <c r="L39" i="52"/>
  <c r="I39" i="52"/>
  <c r="K39" i="52"/>
  <c r="J39" i="52"/>
  <c r="L47" i="52"/>
  <c r="I47" i="52"/>
  <c r="K47" i="52"/>
  <c r="J47" i="52"/>
  <c r="I12" i="52"/>
  <c r="L12" i="52"/>
  <c r="J12" i="52"/>
  <c r="K12" i="52"/>
  <c r="I20" i="52"/>
  <c r="L20" i="52"/>
  <c r="J20" i="52"/>
  <c r="K20" i="52"/>
  <c r="I28" i="52"/>
  <c r="L28" i="52"/>
  <c r="J28" i="52"/>
  <c r="K28" i="52"/>
  <c r="I36" i="52"/>
  <c r="L36" i="52"/>
  <c r="J36" i="52"/>
  <c r="K36" i="52"/>
  <c r="I44" i="52"/>
  <c r="L44" i="52"/>
  <c r="J44" i="52"/>
  <c r="K44" i="52"/>
  <c r="I52" i="52"/>
  <c r="L52" i="52"/>
  <c r="J52" i="52"/>
  <c r="K52" i="52"/>
  <c r="L60" i="52"/>
  <c r="I60" i="52"/>
  <c r="J60" i="52"/>
  <c r="K60" i="52"/>
  <c r="L9" i="52"/>
  <c r="I9" i="52"/>
  <c r="K9" i="52"/>
  <c r="J9" i="52"/>
  <c r="L17" i="52"/>
  <c r="I17" i="52"/>
  <c r="K17" i="52"/>
  <c r="J17" i="52"/>
  <c r="L25" i="52"/>
  <c r="I25" i="52"/>
  <c r="K25" i="52"/>
  <c r="J25" i="52"/>
  <c r="L33" i="52"/>
  <c r="I33" i="52"/>
  <c r="K33" i="52"/>
  <c r="J33" i="52"/>
  <c r="L41" i="52"/>
  <c r="I41" i="52"/>
  <c r="K41" i="52"/>
  <c r="J41" i="52"/>
  <c r="L49" i="52"/>
  <c r="I49" i="52"/>
  <c r="K49" i="52"/>
  <c r="J49" i="52"/>
  <c r="L57" i="52"/>
  <c r="I57" i="52"/>
  <c r="L14" i="51"/>
  <c r="I14" i="51"/>
  <c r="L22" i="51"/>
  <c r="I22" i="51"/>
  <c r="L30" i="51"/>
  <c r="I30" i="51"/>
  <c r="L38" i="51"/>
  <c r="I38" i="51"/>
  <c r="L46" i="51"/>
  <c r="I46" i="51"/>
  <c r="L54" i="51"/>
  <c r="I54" i="51"/>
  <c r="L8" i="51"/>
  <c r="I8" i="51"/>
  <c r="L12" i="51"/>
  <c r="I12" i="51"/>
  <c r="L20" i="51"/>
  <c r="I20" i="51"/>
  <c r="L28" i="51"/>
  <c r="I28" i="51"/>
  <c r="L36" i="51"/>
  <c r="I36" i="51"/>
  <c r="L44" i="51"/>
  <c r="I44" i="51"/>
  <c r="L52" i="51"/>
  <c r="I52" i="51"/>
  <c r="L13" i="51"/>
  <c r="I13" i="51"/>
  <c r="L21" i="51"/>
  <c r="I21" i="51"/>
  <c r="L29" i="51"/>
  <c r="I29" i="51"/>
  <c r="L37" i="51"/>
  <c r="I37" i="51"/>
  <c r="L45" i="51"/>
  <c r="I45" i="51"/>
  <c r="L53" i="51"/>
  <c r="I53" i="51"/>
  <c r="I61" i="51"/>
  <c r="L61" i="51"/>
  <c r="J13" i="51"/>
  <c r="J21" i="51"/>
  <c r="J29" i="51"/>
  <c r="J37" i="51"/>
  <c r="J45" i="51"/>
  <c r="J53" i="51"/>
  <c r="I15" i="51"/>
  <c r="L15" i="51"/>
  <c r="I23" i="51"/>
  <c r="L23" i="51"/>
  <c r="I31" i="51"/>
  <c r="L31" i="51"/>
  <c r="I39" i="51"/>
  <c r="L39" i="51"/>
  <c r="I47" i="51"/>
  <c r="L47" i="51"/>
  <c r="I55" i="51"/>
  <c r="L55" i="51"/>
  <c r="L56" i="51"/>
  <c r="L10" i="51"/>
  <c r="I10" i="51"/>
  <c r="L18" i="51"/>
  <c r="I18" i="51"/>
  <c r="L26" i="51"/>
  <c r="I26" i="51"/>
  <c r="L34" i="51"/>
  <c r="I34" i="51"/>
  <c r="L42" i="51"/>
  <c r="I42" i="51"/>
  <c r="L50" i="51"/>
  <c r="I50" i="51"/>
  <c r="L58" i="51"/>
  <c r="K61" i="51"/>
  <c r="L16" i="51"/>
  <c r="I16" i="51"/>
  <c r="L24" i="51"/>
  <c r="I24" i="51"/>
  <c r="L32" i="51"/>
  <c r="I32" i="51"/>
  <c r="L40" i="51"/>
  <c r="I40" i="51"/>
  <c r="L48" i="51"/>
  <c r="I48" i="51"/>
  <c r="L9" i="51"/>
  <c r="I9" i="51"/>
  <c r="L17" i="51"/>
  <c r="I17" i="51"/>
  <c r="L25" i="51"/>
  <c r="I25" i="51"/>
  <c r="L33" i="51"/>
  <c r="I33" i="51"/>
  <c r="L41" i="51"/>
  <c r="I41" i="51"/>
  <c r="L49" i="51"/>
  <c r="I49" i="51"/>
  <c r="L57" i="51"/>
  <c r="I57" i="51"/>
  <c r="J9" i="51"/>
  <c r="J17" i="51"/>
  <c r="J25" i="51"/>
  <c r="J33" i="51"/>
  <c r="J41" i="51"/>
  <c r="J49" i="51"/>
  <c r="J57" i="51"/>
  <c r="I11" i="51"/>
  <c r="L11" i="51"/>
  <c r="I19" i="51"/>
  <c r="L19" i="51"/>
  <c r="I27" i="51"/>
  <c r="L27" i="51"/>
  <c r="I35" i="51"/>
  <c r="L35" i="51"/>
  <c r="I43" i="51"/>
  <c r="L43" i="51"/>
  <c r="I51" i="51"/>
  <c r="L51" i="51"/>
  <c r="K13" i="51"/>
  <c r="K21" i="51"/>
  <c r="K29" i="51"/>
  <c r="K37" i="51"/>
  <c r="K45" i="51"/>
  <c r="K53" i="51"/>
  <c r="L60" i="51"/>
  <c r="I60" i="51"/>
  <c r="L4" i="48"/>
  <c r="H7" i="51"/>
  <c r="I7" i="54"/>
  <c r="E77" i="49"/>
  <c r="L6" i="51"/>
  <c r="L7" i="54"/>
  <c r="K7" i="54"/>
  <c r="J7" i="54"/>
  <c r="H62" i="51"/>
  <c r="L10" i="48"/>
  <c r="L14" i="48"/>
  <c r="L6" i="48"/>
  <c r="L5" i="48"/>
  <c r="L16" i="48"/>
  <c r="L7" i="48"/>
  <c r="L11" i="48"/>
  <c r="L8" i="48"/>
  <c r="L15" i="48"/>
  <c r="L9" i="48"/>
  <c r="L12" i="48"/>
  <c r="H64" i="67"/>
  <c r="K63" i="48"/>
  <c r="Q7" i="49"/>
  <c r="N7" i="49"/>
  <c r="M7" i="49"/>
  <c r="O8" i="49"/>
  <c r="L8" i="49"/>
  <c r="O82" i="49"/>
  <c r="P7" i="49"/>
  <c r="M8" i="49"/>
  <c r="M80" i="49"/>
  <c r="L7" i="49"/>
  <c r="O77" i="49"/>
  <c r="O78" i="49"/>
  <c r="O80" i="49"/>
  <c r="Q77" i="49"/>
  <c r="P78" i="49"/>
  <c r="P80" i="49"/>
  <c r="K65" i="52" l="1"/>
  <c r="J65" i="52"/>
  <c r="I65" i="52"/>
  <c r="L65" i="53"/>
  <c r="K65" i="53"/>
  <c r="J65" i="53"/>
  <c r="I65" i="51"/>
  <c r="K65" i="51"/>
  <c r="I63" i="48"/>
  <c r="H65" i="67"/>
  <c r="L65" i="54"/>
  <c r="J65" i="54"/>
  <c r="K65" i="54"/>
  <c r="L65" i="51"/>
  <c r="L80" i="49"/>
  <c r="M78" i="49"/>
  <c r="N8" i="49"/>
  <c r="Q8" i="49"/>
  <c r="M82" i="49"/>
  <c r="P82" i="49"/>
  <c r="M79" i="49"/>
  <c r="P79" i="49"/>
  <c r="M77" i="49"/>
  <c r="P77" i="49"/>
  <c r="L77" i="49"/>
  <c r="O79" i="49"/>
  <c r="L79" i="49"/>
  <c r="L78" i="49"/>
  <c r="L82" i="49"/>
  <c r="Q78" i="49"/>
  <c r="N82" i="49" l="1"/>
  <c r="N77" i="49"/>
  <c r="Q82" i="49"/>
  <c r="N79" i="49"/>
  <c r="Q79" i="49"/>
  <c r="N78" i="49"/>
  <c r="N80" i="49"/>
  <c r="Q80" i="49"/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C55" i="34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C52" i="34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C49" i="34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C46" i="34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C42" i="34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C27" i="34"/>
  <c r="X26" i="34"/>
  <c r="W26" i="34"/>
  <c r="V26" i="34"/>
  <c r="U26" i="34"/>
  <c r="R26" i="34"/>
  <c r="Q26" i="34"/>
  <c r="P26" i="34"/>
  <c r="O26" i="34"/>
  <c r="AJ46" i="34" l="1"/>
  <c r="AJ33" i="34"/>
  <c r="AI49" i="34"/>
  <c r="AI50" i="34"/>
  <c r="AJ34" i="34"/>
  <c r="AI46" i="34"/>
  <c r="AK46" i="34" s="1"/>
  <c r="AI47" i="34"/>
  <c r="AJ49" i="34"/>
  <c r="AK49" i="34" s="1"/>
  <c r="AI29" i="34"/>
  <c r="AI30" i="34"/>
  <c r="AI42" i="34"/>
  <c r="AJ42" i="34"/>
  <c r="AK42" i="34" s="1"/>
  <c r="AI55" i="34"/>
  <c r="AI57" i="34"/>
  <c r="AJ54" i="34"/>
  <c r="AJ27" i="34"/>
  <c r="AJ39" i="34"/>
  <c r="AJ52" i="34"/>
  <c r="AI52" i="34"/>
  <c r="AJ55" i="34"/>
  <c r="AI27" i="34"/>
  <c r="AJ47" i="34"/>
  <c r="AJ56" i="34"/>
  <c r="AJ30" i="34"/>
  <c r="AJ29" i="34"/>
  <c r="AK29" i="34" s="1"/>
  <c r="AI54" i="34"/>
  <c r="AJ36" i="34"/>
  <c r="AJ41" i="34"/>
  <c r="AI45" i="34"/>
  <c r="AI61" i="34"/>
  <c r="AI34" i="34"/>
  <c r="AJ57" i="34"/>
  <c r="AJ28" i="34"/>
  <c r="AJ50" i="34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J51" i="34"/>
  <c r="Z54" i="34"/>
  <c r="Z55" i="34"/>
  <c r="Z56" i="34"/>
  <c r="H56" i="34"/>
  <c r="AI59" i="34"/>
  <c r="AJ44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C18" i="34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C8" i="34"/>
  <c r="AK54" i="34" l="1"/>
  <c r="AK55" i="34"/>
  <c r="AK27" i="34"/>
  <c r="AK34" i="34"/>
  <c r="AI8" i="34"/>
  <c r="AI10" i="34"/>
  <c r="AI11" i="34"/>
  <c r="AK47" i="34"/>
  <c r="AK50" i="34"/>
  <c r="AK52" i="34"/>
  <c r="AK57" i="34"/>
  <c r="AJ8" i="34"/>
  <c r="AJ9" i="34"/>
  <c r="AK30" i="34"/>
  <c r="AI23" i="34"/>
  <c r="AI24" i="34"/>
  <c r="AI26" i="34"/>
  <c r="Z26" i="34" s="1"/>
  <c r="AI17" i="34"/>
  <c r="AI18" i="34"/>
  <c r="AJ25" i="34"/>
  <c r="AJ18" i="34"/>
  <c r="AK18" i="34" s="1"/>
  <c r="AJ21" i="34"/>
  <c r="AJ15" i="34"/>
  <c r="AK56" i="34"/>
  <c r="AK36" i="34"/>
  <c r="AK59" i="34"/>
  <c r="AI20" i="34"/>
  <c r="AJ19" i="34"/>
  <c r="AJ10" i="34"/>
  <c r="AJ26" i="34"/>
  <c r="AJ23" i="34"/>
  <c r="AK23" i="34" s="1"/>
  <c r="AJ24" i="34"/>
  <c r="AK24" i="34" s="1"/>
  <c r="AK61" i="34"/>
  <c r="AJ11" i="34"/>
  <c r="AK45" i="34"/>
  <c r="AK32" i="34"/>
  <c r="AI19" i="34"/>
  <c r="N9" i="34"/>
  <c r="AJ14" i="34"/>
  <c r="AJ17" i="34"/>
  <c r="AJ20" i="34"/>
  <c r="AI25" i="34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K10" i="34" l="1"/>
  <c r="AK11" i="34"/>
  <c r="AJ6" i="34"/>
  <c r="AK25" i="34"/>
  <c r="AK17" i="34"/>
  <c r="AK26" i="34"/>
  <c r="AI7" i="34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<sst xmlns="http://schemas.openxmlformats.org/spreadsheetml/2006/main" count="1338" uniqueCount="219">
  <si>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</si>
  <si>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</si>
  <si>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</si>
  <si>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</si>
  <si>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</si>
  <si>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</si>
  <si>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</si>
  <si>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</si>
  <si>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</si>
  <si>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</si>
  <si>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</si>
  <si>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</si>
  <si>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</si>
  <si>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</si>
  <si>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</si>
  <si>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</si>
  <si>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</si>
  <si>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</si>
  <si>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</si>
  <si>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</si>
  <si>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</si>
  <si>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</si>
  <si>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</si>
  <si>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</si>
  <si>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</si>
  <si>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</si>
  <si>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</si>
  <si>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</si>
  <si>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</si>
  <si>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</si>
  <si>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</si>
  <si>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</si>
  <si>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</si>
  <si>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</si>
  <si>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</si>
  <si>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</si>
  <si>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</si>
  <si>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</si>
  <si>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</si>
  <si>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</si>
  <si>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</si>
  <si>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</si>
  <si>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</si>
  <si>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</si>
  <si>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</si>
  <si>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</si>
  <si>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</si>
  <si>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</si>
  <si>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</si>
  <si>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</si>
  <si>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</si>
  <si>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</si>
  <si>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</si>
  <si>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</si>
  <si>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</si>
  <si>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</si>
  <si>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</si>
  <si>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</si>
  <si>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</si>
  <si>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</si>
  <si>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</si>
  <si>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</si>
  <si>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</si>
  <si>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</si>
  <si>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</si>
  <si>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</si>
  <si>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</si>
  <si>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</si>
  <si>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</si>
  <si>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</si>
  <si>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Promou-
vables
(1)</t>
  </si>
  <si>
    <t>% promus/
candidats
(5)/(2)</t>
  </si>
  <si>
    <t>Promus CNU/total
(3)/(5)</t>
  </si>
  <si>
    <t>Promus Etab/total
(4)/(5)</t>
  </si>
  <si>
    <t>Total 
promus
(5)</t>
  </si>
  <si>
    <t>Candidats
à promotion
(2)</t>
  </si>
  <si>
    <t>Promus/pro-mouvables
(5)/(1)</t>
  </si>
  <si>
    <t>voie locale</t>
  </si>
  <si>
    <t>Nb total de candidats</t>
  </si>
  <si>
    <t>Nb total de promus</t>
  </si>
  <si>
    <t>Ecart ("cnu"-"locaux")</t>
  </si>
  <si>
    <t>Total général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</si>
  <si>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</si>
  <si>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</si>
  <si>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</si>
  <si>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Nb de promouvables</t>
  </si>
  <si>
    <t>NE RIEN INSCRIRE SUR CETTE FEUILLE</t>
  </si>
  <si>
    <t>% candidats/ promouvables</t>
  </si>
  <si>
    <t>Tableau n°I-a</t>
  </si>
  <si>
    <t>Tableau n°I-c</t>
  </si>
  <si>
    <t>Tableau n°I-d</t>
  </si>
  <si>
    <t>Tableau n°I-e</t>
  </si>
  <si>
    <t>Tableau n°I-f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</si>
  <si>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</si>
  <si>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</si>
  <si>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</si>
  <si>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</si>
  <si>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</si>
  <si>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</si>
  <si>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</si>
  <si>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</si>
  <si>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</si>
  <si>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</si>
  <si>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</si>
  <si>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</si>
  <si>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</si>
  <si>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</si>
  <si>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</si>
  <si>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</si>
  <si>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</si>
  <si>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</si>
  <si>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</si>
  <si>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</si>
  <si>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</si>
  <si>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</si>
  <si>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</si>
  <si>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</si>
  <si>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</si>
  <si>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</si>
  <si>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</si>
  <si>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</si>
  <si>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</si>
  <si>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</si>
  <si>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</si>
  <si>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% Candidats / Promouvables
(2)/(1)</t>
  </si>
  <si>
    <t>Promus localement
(4)</t>
  </si>
  <si>
    <t>Taux réel de promotion</t>
  </si>
  <si>
    <t>Classement (tx de candidature)</t>
  </si>
  <si>
    <t>Nb de promus "CNU" (a)</t>
  </si>
  <si>
    <t>Nb de promus "localement" (b)</t>
  </si>
  <si>
    <t>(b-a)/(a)</t>
  </si>
  <si>
    <t>Classement [(b-a)/(a)]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</si>
  <si>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</si>
  <si>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</si>
  <si>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</si>
  <si>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</si>
  <si>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</si>
  <si>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</si>
  <si>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</si>
  <si>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</si>
  <si>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</si>
  <si>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</si>
  <si>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</si>
  <si>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</si>
  <si>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</si>
  <si>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</si>
  <si>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</si>
  <si>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</si>
  <si>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</si>
  <si>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</si>
  <si>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</si>
  <si>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>Tableau n°I-a bis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</si>
  <si>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</si>
  <si>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</si>
  <si>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</si>
  <si>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</si>
  <si>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</si>
  <si>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</si>
  <si>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</si>
  <si>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</si>
  <si>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</si>
  <si>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</si>
  <si>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</si>
  <si>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</si>
  <si>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</si>
  <si>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</si>
  <si>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</si>
  <si>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Promus 
CNU
(3)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</si>
  <si>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</si>
  <si>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</si>
  <si>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Ratio promus / candidats</t>
  </si>
  <si>
    <t>PR de 1ère classe</t>
  </si>
  <si>
    <t>Maître de conférences HC échelon exceptionnel</t>
  </si>
  <si>
    <t>Tableau n°I-g</t>
  </si>
  <si>
    <t>- DGRH A1 - 1</t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</si>
  <si>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</si>
  <si>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Sous-direction de la gestion prévisionnelle et des affaires statutaires, indemnitaires et réglementaires</t>
  </si>
  <si>
    <t>L'intitulé des sections du CNU se trouve dans la table de la page 33</t>
  </si>
  <si>
    <t>Sciences de la rééducation et de réadaptation</t>
  </si>
  <si>
    <t>Sources : MESRI, GALAXIE-ELECTRA, DGRH A1-1, 2021</t>
  </si>
  <si>
    <t>Sources : MESRI, DGRH A1-1, GALAXIE-ELECTRA, 2021</t>
  </si>
  <si>
    <t>Autre Santé</t>
  </si>
  <si>
    <t>Autres sections santé</t>
  </si>
  <si>
    <t>Maïeutique</t>
  </si>
  <si>
    <t>Sciences infirmières</t>
  </si>
  <si>
    <t>Sciences de gestion et du management</t>
  </si>
  <si>
    <t>Sciences du langage</t>
  </si>
  <si>
    <t>Etudes anglophones</t>
  </si>
  <si>
    <t>Etudes germaniques et scandinaves</t>
  </si>
  <si>
    <t>Etudes slaves et baltes</t>
  </si>
  <si>
    <t>Etudes romanes</t>
  </si>
  <si>
    <t>Langues, littératures et culture africaines, asiatiques et d'autres aires linguistiques</t>
  </si>
  <si>
    <t>Psychologie et ergonomie</t>
  </si>
  <si>
    <t xml:space="preserve">Ethnologie, préhistoire, anthropologie biologique  </t>
  </si>
  <si>
    <t>Histoire, civilisation, archéologie et art des mondes anciens et médiévaux</t>
  </si>
  <si>
    <t>Terre solide : géodynamique des enveloppes supérieures, paléobiosphère</t>
  </si>
  <si>
    <t>Enveloppe fluide du système Terre et autres planètes</t>
  </si>
  <si>
    <t>Sciences de l'éducation et de la formation</t>
  </si>
  <si>
    <r>
      <t xml:space="preserve">Bilan des promotions "nationales" et "locales" 2022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</si>
  <si>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t xml:space="preserve">Bilan des promotions "nationales" et "locales" 2022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</si>
  <si>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t xml:space="preserve">Promotions des enseignants-chercheurs campagne 2022 - répartition par section CNU - promouvables, candidats, promus par le CNU ou localement
</t>
    </r>
    <r>
      <rPr>
        <sz val="14"/>
        <rFont val="Times New Roman"/>
        <family val="1"/>
      </rPr>
      <t>Source : GALAXIE-ELECTRA, observation au 24 novembre 2022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</si>
  <si>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2022 :</t>
    </r>
    <r>
      <rPr>
        <b/>
        <sz val="12"/>
        <color theme="5" tint="-0.249977111117893"/>
        <rFont val="Times New Roman"/>
        <family val="1"/>
      </rPr>
      <t xml:space="preserve"> 20%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</si>
  <si>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2022</t>
    </r>
    <r>
      <rPr>
        <b/>
        <sz val="12"/>
        <rFont val="Times New Roman"/>
        <family val="1"/>
      </rPr>
      <t xml:space="preserve"> - promotions : 9% de l'ensemble du corps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</si>
  <si>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 xml:space="preserve"> -</t>
    </r>
    <r>
      <rPr>
        <b/>
        <sz val="12"/>
        <color theme="5" tint="-0.249977111117893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2022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</si>
  <si>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2022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</si>
  <si>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 xml:space="preserve"> -</t>
    </r>
    <r>
      <rPr>
        <b/>
        <sz val="12"/>
        <color theme="5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2022 : 21%</t>
    </r>
  </si>
  <si>
    <t>TABLEAU III-6 -  Avancement 2022 - Représentation des femmes parmi les promouvables, parmi les candidats et parmi les promus</t>
  </si>
  <si>
    <t>TABLEAU III-1 - Avancement de grade MCF HC - Campagnes 2019 à 2022 - Représentation des femmes parmi les promouvables, parmi les candidats et parmi les promus</t>
  </si>
  <si>
    <t>TABLEAU III-2 - Avancement de grade MCF EX - Campagnes 2019 à 2022 - Représentation des femmes parmi les promouvables, parmi les candidats et parmi les promus</t>
  </si>
  <si>
    <t>TABLEAU III-3 - Avancement de grade PR 1C - Campagnes 2019 à 2022 - Place des femmes parmi les promouvables, parmi les candidats et parmi les promus</t>
  </si>
  <si>
    <t>TABLEAU III-4 - Avancement de grade PR CE1 - Campagnes 2019 à 2022 - Place des femmes parmi les promouvables, parmi les candidats et parmi les promus</t>
  </si>
  <si>
    <t>TABLEAU III-5 - Avancement de grade PR CE2 - Campagnes 2019 à 2022 - Place des femmes parmi les promouvables, parmi les candidats et parmi les promus</t>
  </si>
  <si>
    <t>Bilan de la campagne 2022 d'avancement de grade (tous grades confondus)</t>
  </si>
  <si>
    <t>Bilan de la campagne 2022 d'avancement de grade, hors disciplines médicales et hors avancement spécifique</t>
  </si>
  <si>
    <t>Sources : MESRI, DGRH A1-1, GALAXIE-ELECTRA, 2022</t>
  </si>
  <si>
    <t>Bilan des promotions "nationales" et "locales" 2022
par grade, par section CNU et par établissement
hors voie avancement spécifique</t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</si>
  <si>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2019 et 2022</t>
    </r>
  </si>
  <si>
    <t>2022, version n°1</t>
  </si>
  <si>
    <t xml:space="preserve">Enveloppes fluides du système Terre et autres planètes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</si>
</sst>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€_-;\-* #,##0.00\ _€_-;_-* &quot;-&quot;??\ _€_-;_-@_-"/>
    <numFmt numFmtId="165" formatCode="[$-40C]d\ mmmm\ yyyy;@"/>
    <numFmt numFmtId="166" formatCode="#,##0&quot;   &quot;"/>
    <numFmt numFmtId="167" formatCode="#,##0.0&quot;   &quot;"/>
    <numFmt numFmtId="168" formatCode="0.0%"/>
    <numFmt numFmtId="169" formatCode="00"/>
    <numFmt numFmtId="170" formatCode="#,##0.00&quot;   &quot;"/>
    <numFmt numFmtId="171" formatCode="_-* #,##0.00\ [$€-1]_-;\-* #,##0.00\ [$€-1]_-;_-* &quot;-&quot;??\ [$€-1]_-"/>
    <numFmt numFmtId="172" formatCode="#,##0.00\ &quot;F&quot;;[Red]\-#,##0.00\ &quot;F&quot;"/>
    <numFmt numFmtId="173" formatCode="0&quot;        &quot;"/>
    <numFmt numFmtId="174" formatCode="0&quot;    &quot;"/>
    <numFmt numFmtId="175" formatCode="0.0%&quot;  &quot;"/>
    <numFmt numFmtId="176" formatCode="#,##0&quot;    &quot;"/>
    <numFmt numFmtId="177" formatCode="#,##0&quot;  &quot;"/>
    <numFmt numFmtId="178" formatCode="0.0%&quot; &quot;"/>
    <numFmt numFmtId="179" formatCode="0%&quot;   &quot;"/>
    <numFmt numFmtId="180" formatCode="0.0%&quot;   &quot;"/>
  </numFmts>
  <fonts count="8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theme="5"/>
      <name val="Times New Roman"/>
      <family val="1"/>
    </font>
    <font>
      <b/>
      <sz val="8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10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Times New Roman"/>
      <family val="2"/>
    </font>
    <font>
      <b/>
      <u/>
      <sz val="12"/>
      <color theme="1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/>
      <bottom/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88402966399123"/>
      </left>
      <right style="thin">
        <color theme="3" tint="0.39994506668294322"/>
      </right>
      <top/>
      <bottom/>
      <diagonal/>
    </border>
    <border>
      <left style="thin">
        <color theme="3" tint="0.39988402966399123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88402966399123"/>
      </left>
      <right style="thin">
        <color theme="3" tint="0.39985351115451523"/>
      </right>
      <top style="dashed">
        <color theme="0" tint="-0.499984740745262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dotted">
        <color theme="3" tint="0.39985351115451523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thin">
        <color theme="3" tint="0.39985351115451523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59">
    <xf numFmtId="0" fontId="0" fillId="0" borderId="0"/>
    <xf numFmtId="171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3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8" fillId="23" borderId="0" applyNumberFormat="0" applyBorder="0" applyAlignment="0" applyProtection="0"/>
    <xf numFmtId="0" fontId="65" fillId="23" borderId="0" applyNumberFormat="0" applyBorder="0" applyAlignment="0" applyProtection="0"/>
    <xf numFmtId="0" fontId="68" fillId="27" borderId="0" applyNumberFormat="0" applyBorder="0" applyAlignment="0" applyProtection="0"/>
    <xf numFmtId="0" fontId="65" fillId="27" borderId="0" applyNumberFormat="0" applyBorder="0" applyAlignment="0" applyProtection="0"/>
    <xf numFmtId="0" fontId="68" fillId="31" borderId="0" applyNumberFormat="0" applyBorder="0" applyAlignment="0" applyProtection="0"/>
    <xf numFmtId="0" fontId="65" fillId="31" borderId="0" applyNumberFormat="0" applyBorder="0" applyAlignment="0" applyProtection="0"/>
    <xf numFmtId="0" fontId="68" fillId="35" borderId="0" applyNumberFormat="0" applyBorder="0" applyAlignment="0" applyProtection="0"/>
    <xf numFmtId="0" fontId="65" fillId="35" borderId="0" applyNumberFormat="0" applyBorder="0" applyAlignment="0" applyProtection="0"/>
    <xf numFmtId="0" fontId="68" fillId="39" borderId="0" applyNumberFormat="0" applyBorder="0" applyAlignment="0" applyProtection="0"/>
    <xf numFmtId="0" fontId="65" fillId="39" borderId="0" applyNumberFormat="0" applyBorder="0" applyAlignment="0" applyProtection="0"/>
    <xf numFmtId="0" fontId="68" fillId="43" borderId="0" applyNumberFormat="0" applyBorder="0" applyAlignment="0" applyProtection="0"/>
    <xf numFmtId="0" fontId="65" fillId="43" borderId="0" applyNumberFormat="0" applyBorder="0" applyAlignment="0" applyProtection="0"/>
    <xf numFmtId="0" fontId="68" fillId="20" borderId="0" applyNumberFormat="0" applyBorder="0" applyAlignment="0" applyProtection="0"/>
    <xf numFmtId="0" fontId="65" fillId="20" borderId="0" applyNumberFormat="0" applyBorder="0" applyAlignment="0" applyProtection="0"/>
    <xf numFmtId="0" fontId="68" fillId="24" borderId="0" applyNumberFormat="0" applyBorder="0" applyAlignment="0" applyProtection="0"/>
    <xf numFmtId="0" fontId="65" fillId="24" borderId="0" applyNumberFormat="0" applyBorder="0" applyAlignment="0" applyProtection="0"/>
    <xf numFmtId="0" fontId="68" fillId="28" borderId="0" applyNumberFormat="0" applyBorder="0" applyAlignment="0" applyProtection="0"/>
    <xf numFmtId="0" fontId="65" fillId="28" borderId="0" applyNumberFormat="0" applyBorder="0" applyAlignment="0" applyProtection="0"/>
    <xf numFmtId="0" fontId="68" fillId="32" borderId="0" applyNumberFormat="0" applyBorder="0" applyAlignment="0" applyProtection="0"/>
    <xf numFmtId="0" fontId="65" fillId="32" borderId="0" applyNumberFormat="0" applyBorder="0" applyAlignment="0" applyProtection="0"/>
    <xf numFmtId="0" fontId="68" fillId="36" borderId="0" applyNumberFormat="0" applyBorder="0" applyAlignment="0" applyProtection="0"/>
    <xf numFmtId="0" fontId="65" fillId="36" borderId="0" applyNumberFormat="0" applyBorder="0" applyAlignment="0" applyProtection="0"/>
    <xf numFmtId="0" fontId="68" fillId="40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17" borderId="73" applyNumberFormat="0" applyAlignment="0" applyProtection="0"/>
    <xf numFmtId="0" fontId="59" fillId="17" borderId="73" applyNumberFormat="0" applyAlignment="0" applyProtection="0"/>
    <xf numFmtId="0" fontId="70" fillId="0" borderId="75" applyNumberFormat="0" applyFill="0" applyAlignment="0" applyProtection="0"/>
    <xf numFmtId="0" fontId="60" fillId="0" borderId="75" applyNumberFormat="0" applyFill="0" applyAlignment="0" applyProtection="0"/>
    <xf numFmtId="0" fontId="22" fillId="19" borderId="77" applyNumberFormat="0" applyFont="0" applyAlignment="0" applyProtection="0"/>
    <xf numFmtId="0" fontId="1" fillId="19" borderId="77" applyNumberFormat="0" applyFont="0" applyAlignment="0" applyProtection="0"/>
    <xf numFmtId="0" fontId="71" fillId="16" borderId="73" applyNumberFormat="0" applyAlignment="0" applyProtection="0"/>
    <xf numFmtId="0" fontId="57" fillId="16" borderId="73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2" fillId="14" borderId="0" applyNumberFormat="0" applyBorder="0" applyAlignment="0" applyProtection="0"/>
    <xf numFmtId="0" fontId="55" fillId="14" borderId="0" applyNumberFormat="0" applyBorder="0" applyAlignment="0" applyProtection="0"/>
    <xf numFmtId="0" fontId="73" fillId="15" borderId="0" applyNumberFormat="0" applyBorder="0" applyAlignment="0" applyProtection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3" fontId="7" fillId="0" borderId="0">
      <alignment horizontal="centerContinuous" vertical="center"/>
    </xf>
    <xf numFmtId="173" fontId="7" fillId="0" borderId="0">
      <alignment horizontal="centerContinuous" vertical="center"/>
    </xf>
    <xf numFmtId="0" fontId="76" fillId="13" borderId="0" applyNumberFormat="0" applyBorder="0" applyAlignment="0" applyProtection="0"/>
    <xf numFmtId="0" fontId="54" fillId="13" borderId="0" applyNumberFormat="0" applyBorder="0" applyAlignment="0" applyProtection="0"/>
    <xf numFmtId="0" fontId="77" fillId="17" borderId="74" applyNumberFormat="0" applyAlignment="0" applyProtection="0"/>
    <xf numFmtId="0" fontId="58" fillId="17" borderId="74" applyNumberFormat="0" applyAlignment="0" applyProtection="0"/>
    <xf numFmtId="174" fontId="15" fillId="0" borderId="1">
      <alignment horizontal="center" vertical="center"/>
    </xf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70" applyNumberFormat="0" applyFill="0" applyAlignment="0" applyProtection="0"/>
    <xf numFmtId="0" fontId="51" fillId="0" borderId="70" applyNumberFormat="0" applyFill="0" applyAlignment="0" applyProtection="0"/>
    <xf numFmtId="0" fontId="80" fillId="0" borderId="71" applyNumberFormat="0" applyFill="0" applyAlignment="0" applyProtection="0"/>
    <xf numFmtId="0" fontId="52" fillId="0" borderId="71" applyNumberFormat="0" applyFill="0" applyAlignment="0" applyProtection="0"/>
    <xf numFmtId="0" fontId="81" fillId="0" borderId="72" applyNumberFormat="0" applyFill="0" applyAlignment="0" applyProtection="0"/>
    <xf numFmtId="0" fontId="53" fillId="0" borderId="72" applyNumberFormat="0" applyFill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78" applyNumberFormat="0" applyFill="0" applyAlignment="0" applyProtection="0"/>
    <xf numFmtId="0" fontId="64" fillId="0" borderId="78" applyNumberFormat="0" applyFill="0" applyAlignment="0" applyProtection="0"/>
    <xf numFmtId="1" fontId="17" fillId="0" borderId="2" applyNumberFormat="0" applyFont="0"/>
    <xf numFmtId="0" fontId="83" fillId="18" borderId="76" applyNumberFormat="0" applyAlignment="0" applyProtection="0"/>
    <xf numFmtId="0" fontId="61" fillId="18" borderId="76" applyNumberFormat="0" applyAlignment="0" applyProtection="0"/>
  </cellStyleXfs>
  <cellXfs count="423">
    <xf numFmtId="0" fontId="0" fillId="0" borderId="0" xfId="0"/>
    <xf numFmtId="0" fontId="6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165" fontId="8" fillId="0" borderId="0" xfId="7" applyNumberFormat="1" applyFont="1" applyAlignment="1">
      <alignment horizontal="right" vertical="center"/>
    </xf>
    <xf numFmtId="0" fontId="9" fillId="0" borderId="0" xfId="7" applyFont="1" applyAlignment="1">
      <alignment horizontal="centerContinuous" vertical="center"/>
    </xf>
    <xf numFmtId="165" fontId="9" fillId="0" borderId="0" xfId="7" applyNumberFormat="1" applyFont="1" applyAlignment="1">
      <alignment horizontal="centerContinuous" vertical="center"/>
    </xf>
    <xf numFmtId="0" fontId="10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2" fillId="0" borderId="2" xfId="7" applyFont="1" applyBorder="1" applyAlignment="1">
      <alignment horizontal="center" vertical="center"/>
    </xf>
    <xf numFmtId="166" fontId="11" fillId="0" borderId="7" xfId="7" applyNumberFormat="1" applyFont="1" applyBorder="1" applyAlignment="1">
      <alignment vertical="center"/>
    </xf>
    <xf numFmtId="167" fontId="16" fillId="0" borderId="5" xfId="7" applyNumberFormat="1" applyFont="1" applyBorder="1" applyAlignment="1">
      <alignment vertical="center"/>
    </xf>
    <xf numFmtId="166" fontId="11" fillId="0" borderId="8" xfId="7" applyNumberFormat="1" applyFont="1" applyBorder="1" applyAlignment="1">
      <alignment vertical="center"/>
    </xf>
    <xf numFmtId="166" fontId="11" fillId="0" borderId="9" xfId="7" applyNumberFormat="1" applyFont="1" applyBorder="1" applyAlignment="1">
      <alignment vertical="center"/>
    </xf>
    <xf numFmtId="0" fontId="12" fillId="0" borderId="2" xfId="12" applyFont="1" applyBorder="1" applyAlignment="1">
      <alignment horizontal="center" vertical="center"/>
    </xf>
    <xf numFmtId="166" fontId="10" fillId="0" borderId="2" xfId="12" applyNumberFormat="1" applyFont="1" applyBorder="1" applyAlignment="1">
      <alignment horizontal="right" vertical="center"/>
    </xf>
    <xf numFmtId="0" fontId="17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9" fillId="0" borderId="0" xfId="7" applyFont="1" applyAlignment="1">
      <alignment horizontal="centerContinuous" vertical="center" wrapText="1"/>
    </xf>
    <xf numFmtId="0" fontId="12" fillId="0" borderId="2" xfId="7" applyFont="1" applyBorder="1" applyAlignment="1" applyProtection="1">
      <alignment horizontal="center" vertical="center"/>
      <protection locked="0"/>
    </xf>
    <xf numFmtId="169" fontId="10" fillId="3" borderId="7" xfId="7" applyNumberFormat="1" applyFont="1" applyFill="1" applyBorder="1" applyAlignment="1">
      <alignment horizontal="center" vertical="center"/>
    </xf>
    <xf numFmtId="0" fontId="16" fillId="0" borderId="7" xfId="12" applyFont="1" applyBorder="1" applyAlignment="1">
      <alignment vertical="center"/>
    </xf>
    <xf numFmtId="169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9" fontId="10" fillId="2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horizontal="left" vertical="center"/>
    </xf>
    <xf numFmtId="0" fontId="16" fillId="0" borderId="8" xfId="12" applyFont="1" applyBorder="1"/>
    <xf numFmtId="169" fontId="10" fillId="0" borderId="8" xfId="7" applyNumberFormat="1" applyFont="1" applyBorder="1" applyAlignment="1">
      <alignment horizontal="center" vertical="center"/>
    </xf>
    <xf numFmtId="169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9" fontId="10" fillId="4" borderId="8" xfId="7" applyNumberFormat="1" applyFont="1" applyFill="1" applyBorder="1" applyAlignment="1">
      <alignment horizontal="center" vertical="center"/>
    </xf>
    <xf numFmtId="169" fontId="10" fillId="4" borderId="9" xfId="7" applyNumberFormat="1" applyFont="1" applyFill="1" applyBorder="1" applyAlignment="1">
      <alignment horizontal="center" vertical="center"/>
    </xf>
    <xf numFmtId="169" fontId="17" fillId="0" borderId="2" xfId="7" applyNumberFormat="1" applyFont="1" applyBorder="1" applyAlignment="1">
      <alignment horizontal="center" vertical="center"/>
    </xf>
    <xf numFmtId="170" fontId="16" fillId="0" borderId="5" xfId="7" applyNumberFormat="1" applyFont="1" applyBorder="1" applyAlignment="1">
      <alignment vertical="center"/>
    </xf>
    <xf numFmtId="165" fontId="13" fillId="0" borderId="2" xfId="7" applyNumberFormat="1" applyFont="1" applyBorder="1" applyAlignment="1">
      <alignment horizontal="centerContinuous" vertical="center" wrapText="1"/>
    </xf>
    <xf numFmtId="165" fontId="13" fillId="0" borderId="10" xfId="7" applyNumberFormat="1" applyFont="1" applyBorder="1" applyAlignment="1">
      <alignment horizontal="centerContinuous" vertical="center" wrapText="1"/>
    </xf>
    <xf numFmtId="166" fontId="10" fillId="0" borderId="7" xfId="7" applyNumberFormat="1" applyFont="1" applyBorder="1" applyAlignment="1">
      <alignment vertical="center"/>
    </xf>
    <xf numFmtId="166" fontId="10" fillId="0" borderId="8" xfId="7" applyNumberFormat="1" applyFont="1" applyBorder="1" applyAlignment="1">
      <alignment vertical="center"/>
    </xf>
    <xf numFmtId="165" fontId="13" fillId="0" borderId="6" xfId="7" applyNumberFormat="1" applyFont="1" applyBorder="1" applyAlignment="1">
      <alignment horizontal="centerContinuous" vertical="center" wrapText="1"/>
    </xf>
    <xf numFmtId="166" fontId="11" fillId="0" borderId="5" xfId="7" applyNumberFormat="1" applyFont="1" applyBorder="1" applyAlignment="1">
      <alignment vertical="center"/>
    </xf>
    <xf numFmtId="166" fontId="10" fillId="0" borderId="5" xfId="12" applyNumberFormat="1" applyFont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Alignment="1">
      <alignment wrapText="1"/>
    </xf>
    <xf numFmtId="0" fontId="7" fillId="0" borderId="0" xfId="13"/>
    <xf numFmtId="0" fontId="7" fillId="0" borderId="0" xfId="13" applyAlignment="1">
      <alignment wrapText="1"/>
    </xf>
    <xf numFmtId="0" fontId="10" fillId="0" borderId="12" xfId="13" applyFont="1" applyBorder="1" applyAlignment="1">
      <alignment horizontal="centerContinuous" vertical="center"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0" xfId="13" applyFont="1" applyAlignment="1">
      <alignment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Alignment="1">
      <alignment horizontal="left"/>
    </xf>
    <xf numFmtId="0" fontId="7" fillId="0" borderId="0" xfId="13" applyAlignment="1">
      <alignment horizontal="left" vertical="center"/>
    </xf>
    <xf numFmtId="0" fontId="7" fillId="0" borderId="0" xfId="13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Alignment="1">
      <alignment horizontal="centerContinuous" vertical="center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Alignment="1">
      <alignment vertical="center"/>
    </xf>
    <xf numFmtId="0" fontId="7" fillId="0" borderId="0" xfId="7" applyFont="1" applyAlignment="1">
      <alignment vertical="center" wrapText="1"/>
    </xf>
    <xf numFmtId="0" fontId="15" fillId="0" borderId="0" xfId="7" applyFont="1" applyAlignment="1">
      <alignment vertical="center" wrapText="1"/>
    </xf>
    <xf numFmtId="0" fontId="23" fillId="6" borderId="0" xfId="10" applyFill="1"/>
    <xf numFmtId="167" fontId="16" fillId="0" borderId="7" xfId="7" applyNumberFormat="1" applyFont="1" applyBorder="1" applyAlignment="1">
      <alignment vertical="center"/>
    </xf>
    <xf numFmtId="167" fontId="16" fillId="0" borderId="8" xfId="7" applyNumberFormat="1" applyFont="1" applyBorder="1" applyAlignment="1">
      <alignment vertical="center"/>
    </xf>
    <xf numFmtId="167" fontId="16" fillId="0" borderId="9" xfId="7" applyNumberFormat="1" applyFont="1" applyBorder="1" applyAlignment="1">
      <alignment vertical="center"/>
    </xf>
    <xf numFmtId="0" fontId="28" fillId="0" borderId="0" xfId="7" applyFont="1" applyAlignment="1">
      <alignment vertical="center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175" fontId="10" fillId="0" borderId="27" xfId="7" applyNumberFormat="1" applyFont="1" applyBorder="1" applyAlignment="1">
      <alignment vertical="center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9" fontId="10" fillId="3" borderId="9" xfId="7" applyNumberFormat="1" applyFont="1" applyFill="1" applyBorder="1" applyAlignment="1">
      <alignment horizontal="center" vertical="center"/>
    </xf>
    <xf numFmtId="0" fontId="31" fillId="0" borderId="0" xfId="7" applyFont="1" applyAlignment="1">
      <alignment vertical="center"/>
    </xf>
    <xf numFmtId="0" fontId="36" fillId="0" borderId="0" xfId="7" applyFont="1" applyAlignment="1">
      <alignment horizontal="center" vertical="center" wrapText="1"/>
    </xf>
    <xf numFmtId="166" fontId="28" fillId="0" borderId="0" xfId="7" applyNumberFormat="1" applyFont="1" applyAlignment="1">
      <alignment vertical="center"/>
    </xf>
    <xf numFmtId="0" fontId="13" fillId="0" borderId="29" xfId="7" applyFont="1" applyBorder="1" applyAlignment="1">
      <alignment horizontal="center" vertical="center"/>
    </xf>
    <xf numFmtId="176" fontId="7" fillId="0" borderId="7" xfId="7" applyNumberFormat="1" applyFont="1" applyBorder="1" applyAlignment="1">
      <alignment vertical="center"/>
    </xf>
    <xf numFmtId="176" fontId="7" fillId="0" borderId="8" xfId="7" applyNumberFormat="1" applyFont="1" applyBorder="1" applyAlignment="1">
      <alignment vertical="center"/>
    </xf>
    <xf numFmtId="176" fontId="7" fillId="0" borderId="9" xfId="7" applyNumberFormat="1" applyFont="1" applyBorder="1" applyAlignment="1">
      <alignment vertical="center"/>
    </xf>
    <xf numFmtId="170" fontId="16" fillId="0" borderId="2" xfId="7" applyNumberFormat="1" applyFont="1" applyBorder="1" applyAlignment="1">
      <alignment vertical="center"/>
    </xf>
    <xf numFmtId="0" fontId="17" fillId="0" borderId="2" xfId="7" applyFont="1" applyBorder="1" applyAlignment="1">
      <alignment vertical="center"/>
    </xf>
    <xf numFmtId="0" fontId="13" fillId="0" borderId="5" xfId="7" applyFont="1" applyBorder="1" applyAlignment="1">
      <alignment horizontal="center" vertical="center" wrapText="1"/>
    </xf>
    <xf numFmtId="165" fontId="13" fillId="7" borderId="5" xfId="7" applyNumberFormat="1" applyFont="1" applyFill="1" applyBorder="1" applyAlignment="1">
      <alignment horizontal="center" vertical="center" wrapText="1"/>
    </xf>
    <xf numFmtId="165" fontId="13" fillId="7" borderId="32" xfId="7" applyNumberFormat="1" applyFont="1" applyFill="1" applyBorder="1" applyAlignment="1">
      <alignment horizontal="center" vertical="center" wrapText="1"/>
    </xf>
    <xf numFmtId="169" fontId="10" fillId="2" borderId="7" xfId="7" applyNumberFormat="1" applyFont="1" applyFill="1" applyBorder="1" applyAlignment="1">
      <alignment horizontal="center" vertical="center"/>
    </xf>
    <xf numFmtId="169" fontId="10" fillId="0" borderId="9" xfId="7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165" fontId="13" fillId="9" borderId="44" xfId="7" applyNumberFormat="1" applyFont="1" applyFill="1" applyBorder="1" applyAlignment="1">
      <alignment horizontal="center" vertical="center" wrapText="1"/>
    </xf>
    <xf numFmtId="165" fontId="13" fillId="9" borderId="32" xfId="7" applyNumberFormat="1" applyFont="1" applyFill="1" applyBorder="1" applyAlignment="1">
      <alignment horizontal="centerContinuous" vertical="center" wrapText="1"/>
    </xf>
    <xf numFmtId="165" fontId="13" fillId="10" borderId="45" xfId="7" applyNumberFormat="1" applyFont="1" applyFill="1" applyBorder="1" applyAlignment="1">
      <alignment horizontal="centerContinuous" vertical="center" wrapText="1"/>
    </xf>
    <xf numFmtId="165" fontId="13" fillId="11" borderId="45" xfId="7" applyNumberFormat="1" applyFont="1" applyFill="1" applyBorder="1" applyAlignment="1">
      <alignment horizontal="center" vertical="center" wrapText="1"/>
    </xf>
    <xf numFmtId="165" fontId="13" fillId="11" borderId="46" xfId="7" applyNumberFormat="1" applyFont="1" applyFill="1" applyBorder="1" applyAlignment="1">
      <alignment horizontal="center" vertical="center" wrapText="1"/>
    </xf>
    <xf numFmtId="165" fontId="13" fillId="10" borderId="47" xfId="7" applyNumberFormat="1" applyFont="1" applyFill="1" applyBorder="1" applyAlignment="1">
      <alignment horizontal="center" vertical="center" wrapText="1"/>
    </xf>
    <xf numFmtId="0" fontId="16" fillId="0" borderId="20" xfId="12" applyFont="1" applyBorder="1" applyAlignment="1">
      <alignment vertical="center" wrapText="1"/>
    </xf>
    <xf numFmtId="166" fontId="11" fillId="9" borderId="22" xfId="7" applyNumberFormat="1" applyFont="1" applyFill="1" applyBorder="1" applyAlignment="1">
      <alignment vertical="center"/>
    </xf>
    <xf numFmtId="175" fontId="11" fillId="9" borderId="7" xfId="7" applyNumberFormat="1" applyFont="1" applyFill="1" applyBorder="1" applyAlignment="1">
      <alignment vertical="center"/>
    </xf>
    <xf numFmtId="166" fontId="11" fillId="10" borderId="7" xfId="7" applyNumberFormat="1" applyFont="1" applyFill="1" applyBorder="1" applyAlignment="1">
      <alignment vertical="center"/>
    </xf>
    <xf numFmtId="175" fontId="11" fillId="10" borderId="20" xfId="7" applyNumberFormat="1" applyFont="1" applyFill="1" applyBorder="1" applyAlignment="1">
      <alignment vertical="center"/>
    </xf>
    <xf numFmtId="166" fontId="11" fillId="11" borderId="11" xfId="7" applyNumberFormat="1" applyFont="1" applyFill="1" applyBorder="1" applyAlignment="1">
      <alignment vertical="center"/>
    </xf>
    <xf numFmtId="175" fontId="11" fillId="11" borderId="24" xfId="7" applyNumberFormat="1" applyFont="1" applyFill="1" applyBorder="1" applyAlignment="1">
      <alignment vertical="center"/>
    </xf>
    <xf numFmtId="0" fontId="16" fillId="0" borderId="18" xfId="12" applyFont="1" applyBorder="1" applyAlignment="1">
      <alignment vertical="center" wrapText="1"/>
    </xf>
    <xf numFmtId="166" fontId="11" fillId="9" borderId="23" xfId="7" applyNumberFormat="1" applyFont="1" applyFill="1" applyBorder="1" applyAlignment="1">
      <alignment vertical="center"/>
    </xf>
    <xf numFmtId="175" fontId="11" fillId="9" borderId="8" xfId="7" applyNumberFormat="1" applyFont="1" applyFill="1" applyBorder="1" applyAlignment="1">
      <alignment vertical="center"/>
    </xf>
    <xf numFmtId="166" fontId="11" fillId="10" borderId="8" xfId="7" applyNumberFormat="1" applyFont="1" applyFill="1" applyBorder="1" applyAlignment="1">
      <alignment vertical="center"/>
    </xf>
    <xf numFmtId="166" fontId="11" fillId="11" borderId="8" xfId="7" applyNumberFormat="1" applyFont="1" applyFill="1" applyBorder="1" applyAlignment="1">
      <alignment vertical="center"/>
    </xf>
    <xf numFmtId="175" fontId="11" fillId="10" borderId="18" xfId="7" applyNumberFormat="1" applyFont="1" applyFill="1" applyBorder="1" applyAlignment="1">
      <alignment vertical="center"/>
    </xf>
    <xf numFmtId="0" fontId="16" fillId="0" borderId="18" xfId="12" applyFont="1" applyBorder="1" applyAlignment="1">
      <alignment horizontal="left" vertical="center" wrapText="1"/>
    </xf>
    <xf numFmtId="0" fontId="16" fillId="0" borderId="18" xfId="12" applyFont="1" applyBorder="1" applyAlignment="1">
      <alignment wrapText="1"/>
    </xf>
    <xf numFmtId="0" fontId="16" fillId="0" borderId="19" xfId="12" applyFont="1" applyBorder="1" applyAlignment="1">
      <alignment vertical="center" wrapText="1"/>
    </xf>
    <xf numFmtId="166" fontId="11" fillId="9" borderId="25" xfId="7" applyNumberFormat="1" applyFont="1" applyFill="1" applyBorder="1" applyAlignment="1">
      <alignment vertical="center"/>
    </xf>
    <xf numFmtId="175" fontId="11" fillId="9" borderId="9" xfId="7" applyNumberFormat="1" applyFont="1" applyFill="1" applyBorder="1" applyAlignment="1">
      <alignment vertical="center"/>
    </xf>
    <xf numFmtId="166" fontId="11" fillId="10" borderId="9" xfId="7" applyNumberFormat="1" applyFont="1" applyFill="1" applyBorder="1" applyAlignment="1">
      <alignment vertical="center"/>
    </xf>
    <xf numFmtId="175" fontId="11" fillId="10" borderId="19" xfId="7" applyNumberFormat="1" applyFont="1" applyFill="1" applyBorder="1" applyAlignment="1">
      <alignment vertical="center"/>
    </xf>
    <xf numFmtId="0" fontId="3" fillId="0" borderId="0" xfId="31" applyAlignment="1">
      <alignment horizontal="centerContinuous"/>
    </xf>
    <xf numFmtId="0" fontId="26" fillId="0" borderId="0" xfId="10" applyFont="1" applyAlignment="1">
      <alignment horizontal="left" vertical="center"/>
    </xf>
    <xf numFmtId="0" fontId="10" fillId="12" borderId="2" xfId="7" applyFont="1" applyFill="1" applyBorder="1" applyAlignment="1">
      <alignment horizontal="centerContinuous" vertical="center"/>
    </xf>
    <xf numFmtId="165" fontId="11" fillId="12" borderId="3" xfId="7" applyNumberFormat="1" applyFont="1" applyFill="1" applyBorder="1" applyAlignment="1">
      <alignment horizontal="centerContinuous" vertical="center"/>
    </xf>
    <xf numFmtId="165" fontId="11" fillId="12" borderId="4" xfId="7" applyNumberFormat="1" applyFont="1" applyFill="1" applyBorder="1" applyAlignment="1">
      <alignment horizontal="centerContinuous" vertical="center"/>
    </xf>
    <xf numFmtId="165" fontId="47" fillId="12" borderId="2" xfId="7" applyNumberFormat="1" applyFont="1" applyFill="1" applyBorder="1" applyAlignment="1">
      <alignment horizontal="centerContinuous" vertical="center" wrapText="1"/>
    </xf>
    <xf numFmtId="178" fontId="48" fillId="12" borderId="7" xfId="15" applyNumberFormat="1" applyFont="1" applyFill="1" applyBorder="1" applyAlignment="1">
      <alignment vertical="center"/>
    </xf>
    <xf numFmtId="178" fontId="48" fillId="12" borderId="8" xfId="15" applyNumberFormat="1" applyFont="1" applyFill="1" applyBorder="1" applyAlignment="1">
      <alignment vertical="center"/>
    </xf>
    <xf numFmtId="178" fontId="48" fillId="12" borderId="9" xfId="15" applyNumberFormat="1" applyFont="1" applyFill="1" applyBorder="1" applyAlignment="1">
      <alignment vertical="center"/>
    </xf>
    <xf numFmtId="178" fontId="49" fillId="12" borderId="7" xfId="15" applyNumberFormat="1" applyFont="1" applyFill="1" applyBorder="1" applyAlignment="1">
      <alignment vertical="center"/>
    </xf>
    <xf numFmtId="178" fontId="49" fillId="12" borderId="8" xfId="15" applyNumberFormat="1" applyFont="1" applyFill="1" applyBorder="1" applyAlignment="1">
      <alignment vertical="center"/>
    </xf>
    <xf numFmtId="178" fontId="11" fillId="0" borderId="7" xfId="15" applyNumberFormat="1" applyFont="1" applyFill="1" applyBorder="1" applyAlignment="1">
      <alignment vertical="center"/>
    </xf>
    <xf numFmtId="178" fontId="11" fillId="0" borderId="8" xfId="15" applyNumberFormat="1" applyFont="1" applyFill="1" applyBorder="1" applyAlignment="1">
      <alignment vertical="center"/>
    </xf>
    <xf numFmtId="178" fontId="10" fillId="0" borderId="2" xfId="15" applyNumberFormat="1" applyFont="1" applyFill="1" applyBorder="1" applyAlignment="1">
      <alignment horizontal="right" vertical="center"/>
    </xf>
    <xf numFmtId="178" fontId="11" fillId="0" borderId="9" xfId="15" applyNumberFormat="1" applyFont="1" applyFill="1" applyBorder="1" applyAlignment="1">
      <alignment vertical="center"/>
    </xf>
    <xf numFmtId="166" fontId="10" fillId="11" borderId="27" xfId="12" applyNumberFormat="1" applyFont="1" applyFill="1" applyBorder="1" applyAlignment="1">
      <alignment horizontal="right" vertical="center"/>
    </xf>
    <xf numFmtId="175" fontId="11" fillId="0" borderId="7" xfId="7" applyNumberFormat="1" applyFont="1" applyBorder="1" applyAlignment="1">
      <alignment vertical="center"/>
    </xf>
    <xf numFmtId="175" fontId="11" fillId="0" borderId="8" xfId="7" applyNumberFormat="1" applyFont="1" applyBorder="1" applyAlignment="1">
      <alignment vertical="center"/>
    </xf>
    <xf numFmtId="0" fontId="41" fillId="0" borderId="2" xfId="10" applyFont="1" applyBorder="1" applyAlignment="1">
      <alignment horizontal="center" vertical="center" wrapText="1"/>
    </xf>
    <xf numFmtId="0" fontId="50" fillId="0" borderId="0" xfId="10" applyFont="1"/>
    <xf numFmtId="176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55" xfId="32" applyFont="1" applyBorder="1" applyAlignment="1">
      <alignment horizontal="center" vertical="center"/>
    </xf>
    <xf numFmtId="0" fontId="37" fillId="5" borderId="62" xfId="32" applyFont="1" applyFill="1" applyBorder="1" applyAlignment="1">
      <alignment horizontal="center" vertical="center"/>
    </xf>
    <xf numFmtId="0" fontId="37" fillId="5" borderId="24" xfId="32" applyFont="1" applyFill="1" applyBorder="1" applyAlignment="1">
      <alignment horizontal="center" vertical="center"/>
    </xf>
    <xf numFmtId="0" fontId="37" fillId="5" borderId="58" xfId="32" applyFont="1" applyFill="1" applyBorder="1" applyAlignment="1">
      <alignment horizontal="center" vertical="center"/>
    </xf>
    <xf numFmtId="177" fontId="37" fillId="5" borderId="63" xfId="32" applyNumberFormat="1" applyFont="1" applyFill="1" applyBorder="1" applyAlignment="1">
      <alignment vertical="center"/>
    </xf>
    <xf numFmtId="177" fontId="37" fillId="5" borderId="64" xfId="32" applyNumberFormat="1" applyFont="1" applyFill="1" applyBorder="1" applyAlignment="1">
      <alignment vertical="center"/>
    </xf>
    <xf numFmtId="177" fontId="37" fillId="5" borderId="65" xfId="32" applyNumberFormat="1" applyFont="1" applyFill="1" applyBorder="1" applyAlignment="1">
      <alignment vertical="center"/>
    </xf>
    <xf numFmtId="177" fontId="37" fillId="5" borderId="62" xfId="32" applyNumberFormat="1" applyFont="1" applyFill="1" applyBorder="1" applyAlignment="1">
      <alignment vertical="center"/>
    </xf>
    <xf numFmtId="177" fontId="37" fillId="5" borderId="66" xfId="32" applyNumberFormat="1" applyFont="1" applyFill="1" applyBorder="1" applyAlignment="1">
      <alignment vertical="center"/>
    </xf>
    <xf numFmtId="178" fontId="37" fillId="5" borderId="65" xfId="15" applyNumberFormat="1" applyFont="1" applyFill="1" applyBorder="1" applyAlignment="1">
      <alignment vertical="center"/>
    </xf>
    <xf numFmtId="178" fontId="37" fillId="5" borderId="63" xfId="15" applyNumberFormat="1" applyFont="1" applyFill="1" applyBorder="1" applyAlignment="1">
      <alignment vertical="center"/>
    </xf>
    <xf numFmtId="178" fontId="37" fillId="5" borderId="62" xfId="15" applyNumberFormat="1" applyFont="1" applyFill="1" applyBorder="1" applyAlignment="1">
      <alignment vertical="center"/>
    </xf>
    <xf numFmtId="177" fontId="37" fillId="5" borderId="8" xfId="32" applyNumberFormat="1" applyFont="1" applyFill="1" applyBorder="1" applyAlignment="1">
      <alignment vertical="center"/>
    </xf>
    <xf numFmtId="177" fontId="37" fillId="5" borderId="18" xfId="32" applyNumberFormat="1" applyFont="1" applyFill="1" applyBorder="1" applyAlignment="1">
      <alignment vertical="center"/>
    </xf>
    <xf numFmtId="177" fontId="37" fillId="5" borderId="23" xfId="32" applyNumberFormat="1" applyFont="1" applyFill="1" applyBorder="1" applyAlignment="1">
      <alignment vertical="center"/>
    </xf>
    <xf numFmtId="177" fontId="37" fillId="5" borderId="24" xfId="32" applyNumberFormat="1" applyFont="1" applyFill="1" applyBorder="1" applyAlignment="1">
      <alignment vertical="center"/>
    </xf>
    <xf numFmtId="177" fontId="37" fillId="5" borderId="35" xfId="32" applyNumberFormat="1" applyFont="1" applyFill="1" applyBorder="1" applyAlignment="1">
      <alignment vertical="center"/>
    </xf>
    <xf numFmtId="178" fontId="37" fillId="5" borderId="23" xfId="15" applyNumberFormat="1" applyFont="1" applyFill="1" applyBorder="1" applyAlignment="1">
      <alignment vertical="center"/>
    </xf>
    <xf numFmtId="178" fontId="37" fillId="5" borderId="8" xfId="15" applyNumberFormat="1" applyFont="1" applyFill="1" applyBorder="1" applyAlignment="1">
      <alignment vertical="center"/>
    </xf>
    <xf numFmtId="178" fontId="37" fillId="5" borderId="24" xfId="15" applyNumberFormat="1" applyFont="1" applyFill="1" applyBorder="1" applyAlignment="1">
      <alignment vertical="center"/>
    </xf>
    <xf numFmtId="177" fontId="37" fillId="5" borderId="48" xfId="32" applyNumberFormat="1" applyFont="1" applyFill="1" applyBorder="1" applyAlignment="1">
      <alignment vertical="center"/>
    </xf>
    <xf numFmtId="177" fontId="37" fillId="5" borderId="56" xfId="32" applyNumberFormat="1" applyFont="1" applyFill="1" applyBorder="1" applyAlignment="1">
      <alignment vertical="center"/>
    </xf>
    <xf numFmtId="177" fontId="37" fillId="5" borderId="57" xfId="32" applyNumberFormat="1" applyFont="1" applyFill="1" applyBorder="1" applyAlignment="1">
      <alignment vertical="center"/>
    </xf>
    <xf numFmtId="177" fontId="37" fillId="5" borderId="58" xfId="32" applyNumberFormat="1" applyFont="1" applyFill="1" applyBorder="1" applyAlignment="1">
      <alignment vertical="center"/>
    </xf>
    <xf numFmtId="177" fontId="37" fillId="5" borderId="59" xfId="32" applyNumberFormat="1" applyFont="1" applyFill="1" applyBorder="1" applyAlignment="1">
      <alignment vertical="center"/>
    </xf>
    <xf numFmtId="178" fontId="37" fillId="5" borderId="57" xfId="15" applyNumberFormat="1" applyFont="1" applyFill="1" applyBorder="1" applyAlignment="1">
      <alignment vertical="center"/>
    </xf>
    <xf numFmtId="178" fontId="37" fillId="5" borderId="48" xfId="15" applyNumberFormat="1" applyFont="1" applyFill="1" applyBorder="1" applyAlignment="1">
      <alignment vertical="center"/>
    </xf>
    <xf numFmtId="178" fontId="37" fillId="5" borderId="58" xfId="15" applyNumberFormat="1" applyFont="1" applyFill="1" applyBorder="1" applyAlignment="1">
      <alignment vertical="center"/>
    </xf>
    <xf numFmtId="177" fontId="41" fillId="5" borderId="63" xfId="32" applyNumberFormat="1" applyFont="1" applyFill="1" applyBorder="1" applyAlignment="1">
      <alignment vertical="center"/>
    </xf>
    <xf numFmtId="177" fontId="41" fillId="5" borderId="8" xfId="32" applyNumberFormat="1" applyFont="1" applyFill="1" applyBorder="1" applyAlignment="1">
      <alignment vertical="center"/>
    </xf>
    <xf numFmtId="178" fontId="41" fillId="5" borderId="23" xfId="15" applyNumberFormat="1" applyFont="1" applyFill="1" applyBorder="1" applyAlignment="1">
      <alignment vertical="center"/>
    </xf>
    <xf numFmtId="178" fontId="41" fillId="5" borderId="8" xfId="15" applyNumberFormat="1" applyFont="1" applyFill="1" applyBorder="1" applyAlignment="1">
      <alignment vertical="center"/>
    </xf>
    <xf numFmtId="178" fontId="41" fillId="5" borderId="24" xfId="15" applyNumberFormat="1" applyFont="1" applyFill="1" applyBorder="1" applyAlignment="1">
      <alignment vertical="center"/>
    </xf>
    <xf numFmtId="0" fontId="37" fillId="5" borderId="61" xfId="32" applyFont="1" applyFill="1" applyBorder="1" applyAlignment="1">
      <alignment horizontal="center" vertical="center"/>
    </xf>
    <xf numFmtId="0" fontId="37" fillId="5" borderId="49" xfId="32" applyFont="1" applyFill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179" fontId="12" fillId="0" borderId="2" xfId="10" applyNumberFormat="1" applyFont="1" applyBorder="1"/>
    <xf numFmtId="166" fontId="12" fillId="0" borderId="2" xfId="10" applyNumberFormat="1" applyFont="1" applyBorder="1"/>
    <xf numFmtId="178" fontId="11" fillId="0" borderId="0" xfId="15" applyNumberFormat="1" applyFont="1" applyFill="1" applyBorder="1" applyAlignment="1">
      <alignment vertical="center"/>
    </xf>
    <xf numFmtId="178" fontId="49" fillId="12" borderId="2" xfId="15" applyNumberFormat="1" applyFont="1" applyFill="1" applyBorder="1" applyAlignment="1">
      <alignment vertical="center"/>
    </xf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2" xfId="13" quotePrefix="1" applyFont="1" applyBorder="1" applyAlignment="1">
      <alignment horizontal="center" vertical="center"/>
    </xf>
    <xf numFmtId="0" fontId="7" fillId="0" borderId="81" xfId="13" applyBorder="1" applyAlignment="1">
      <alignment horizontal="left" vertical="center" wrapText="1"/>
    </xf>
    <xf numFmtId="0" fontId="17" fillId="0" borderId="84" xfId="13" quotePrefix="1" applyFont="1" applyBorder="1" applyAlignment="1">
      <alignment horizontal="center" vertical="center"/>
    </xf>
    <xf numFmtId="0" fontId="7" fillId="0" borderId="84" xfId="13" applyBorder="1" applyAlignment="1">
      <alignment horizontal="left" vertical="center" wrapText="1"/>
    </xf>
    <xf numFmtId="0" fontId="17" fillId="0" borderId="84" xfId="13" applyFont="1" applyBorder="1" applyAlignment="1">
      <alignment horizontal="center" vertical="center"/>
    </xf>
    <xf numFmtId="0" fontId="17" fillId="0" borderId="96" xfId="13" applyFont="1" applyBorder="1" applyAlignment="1">
      <alignment horizontal="center" vertical="center"/>
    </xf>
    <xf numFmtId="168" fontId="3" fillId="0" borderId="0" xfId="15" applyNumberFormat="1" applyFont="1"/>
    <xf numFmtId="176" fontId="23" fillId="0" borderId="0" xfId="10" applyNumberFormat="1"/>
    <xf numFmtId="0" fontId="35" fillId="0" borderId="2" xfId="10" applyFont="1" applyBorder="1" applyAlignment="1">
      <alignment horizontal="center" vertical="center"/>
    </xf>
    <xf numFmtId="175" fontId="12" fillId="0" borderId="2" xfId="10" applyNumberFormat="1" applyFont="1" applyBorder="1"/>
    <xf numFmtId="180" fontId="12" fillId="0" borderId="2" xfId="10" applyNumberFormat="1" applyFont="1" applyBorder="1"/>
    <xf numFmtId="0" fontId="35" fillId="0" borderId="0" xfId="10" applyFont="1"/>
    <xf numFmtId="178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5" fillId="0" borderId="0" xfId="31" applyFont="1"/>
    <xf numFmtId="0" fontId="12" fillId="0" borderId="46" xfId="7" applyFont="1" applyBorder="1" applyAlignment="1">
      <alignment horizontal="center" vertical="center"/>
    </xf>
    <xf numFmtId="0" fontId="12" fillId="0" borderId="102" xfId="7" applyFont="1" applyBorder="1" applyAlignment="1" applyProtection="1">
      <alignment horizontal="center" vertical="center"/>
      <protection locked="0"/>
    </xf>
    <xf numFmtId="169" fontId="10" fillId="3" borderId="22" xfId="7" applyNumberFormat="1" applyFont="1" applyFill="1" applyBorder="1" applyAlignment="1">
      <alignment horizontal="center" vertical="center"/>
    </xf>
    <xf numFmtId="169" fontId="10" fillId="3" borderId="23" xfId="7" applyNumberFormat="1" applyFont="1" applyFill="1" applyBorder="1" applyAlignment="1">
      <alignment horizontal="center" vertical="center"/>
    </xf>
    <xf numFmtId="169" fontId="10" fillId="2" borderId="23" xfId="7" applyNumberFormat="1" applyFont="1" applyFill="1" applyBorder="1" applyAlignment="1">
      <alignment horizontal="center" vertical="center"/>
    </xf>
    <xf numFmtId="169" fontId="10" fillId="0" borderId="23" xfId="7" applyNumberFormat="1" applyFont="1" applyBorder="1" applyAlignment="1">
      <alignment horizontal="center" vertical="center"/>
    </xf>
    <xf numFmtId="169" fontId="10" fillId="2" borderId="25" xfId="7" applyNumberFormat="1" applyFont="1" applyFill="1" applyBorder="1" applyAlignment="1">
      <alignment horizontal="center" vertical="center"/>
    </xf>
    <xf numFmtId="169" fontId="10" fillId="4" borderId="23" xfId="7" applyNumberFormat="1" applyFont="1" applyFill="1" applyBorder="1" applyAlignment="1">
      <alignment horizontal="center" vertical="center"/>
    </xf>
    <xf numFmtId="0" fontId="12" fillId="0" borderId="28" xfId="12" applyFont="1" applyBorder="1" applyAlignment="1">
      <alignment horizontal="center" vertical="center"/>
    </xf>
    <xf numFmtId="169" fontId="17" fillId="0" borderId="30" xfId="7" applyNumberFormat="1" applyFont="1" applyBorder="1" applyAlignment="1">
      <alignment horizontal="center" vertical="center"/>
    </xf>
    <xf numFmtId="0" fontId="42" fillId="0" borderId="99" xfId="31" applyFont="1" applyBorder="1"/>
    <xf numFmtId="0" fontId="12" fillId="0" borderId="21" xfId="7" applyFont="1" applyBorder="1" applyAlignment="1">
      <alignment horizontal="center" vertical="center"/>
    </xf>
    <xf numFmtId="0" fontId="12" fillId="0" borderId="103" xfId="12" applyFont="1" applyBorder="1" applyAlignment="1">
      <alignment horizontal="center" vertical="center"/>
    </xf>
    <xf numFmtId="0" fontId="3" fillId="0" borderId="99" xfId="31" applyBorder="1"/>
    <xf numFmtId="169" fontId="17" fillId="0" borderId="26" xfId="7" applyNumberFormat="1" applyFont="1" applyBorder="1" applyAlignment="1">
      <alignment horizontal="center" vertical="center"/>
    </xf>
    <xf numFmtId="0" fontId="37" fillId="0" borderId="60" xfId="31" applyFont="1" applyBorder="1"/>
    <xf numFmtId="175" fontId="11" fillId="9" borderId="106" xfId="12" applyNumberFormat="1" applyFont="1" applyFill="1" applyBorder="1" applyAlignment="1">
      <alignment horizontal="right" vertical="center"/>
    </xf>
    <xf numFmtId="166" fontId="11" fillId="10" borderId="106" xfId="12" applyNumberFormat="1" applyFont="1" applyFill="1" applyBorder="1" applyAlignment="1">
      <alignment horizontal="right" vertical="center"/>
    </xf>
    <xf numFmtId="175" fontId="11" fillId="10" borderId="104" xfId="12" applyNumberFormat="1" applyFont="1" applyFill="1" applyBorder="1" applyAlignment="1">
      <alignment horizontal="right" vertical="center"/>
    </xf>
    <xf numFmtId="166" fontId="11" fillId="11" borderId="106" xfId="12" applyNumberFormat="1" applyFont="1" applyFill="1" applyBorder="1" applyAlignment="1">
      <alignment horizontal="right" vertical="center"/>
    </xf>
    <xf numFmtId="175" fontId="11" fillId="11" borderId="107" xfId="12" applyNumberFormat="1" applyFont="1" applyFill="1" applyBorder="1" applyAlignment="1">
      <alignment horizontal="right" vertical="center"/>
    </xf>
    <xf numFmtId="166" fontId="11" fillId="9" borderId="108" xfId="7" applyNumberFormat="1" applyFont="1" applyFill="1" applyBorder="1" applyAlignment="1">
      <alignment vertical="center"/>
    </xf>
    <xf numFmtId="0" fontId="37" fillId="5" borderId="67" xfId="32" applyFont="1" applyFill="1" applyBorder="1" applyAlignment="1">
      <alignment horizontal="center"/>
    </xf>
    <xf numFmtId="0" fontId="37" fillId="5" borderId="69" xfId="32" applyFont="1" applyFill="1" applyBorder="1" applyAlignment="1">
      <alignment horizontal="center"/>
    </xf>
    <xf numFmtId="0" fontId="37" fillId="5" borderId="41" xfId="32" applyFont="1" applyFill="1" applyBorder="1" applyAlignment="1">
      <alignment horizontal="center"/>
    </xf>
    <xf numFmtId="0" fontId="37" fillId="5" borderId="68" xfId="32" applyFont="1" applyFill="1" applyBorder="1" applyAlignment="1">
      <alignment horizontal="center"/>
    </xf>
    <xf numFmtId="0" fontId="37" fillId="5" borderId="53" xfId="32" applyFont="1" applyFill="1" applyBorder="1" applyAlignment="1">
      <alignment horizontal="center" vertical="center"/>
    </xf>
    <xf numFmtId="165" fontId="13" fillId="9" borderId="32" xfId="7" applyNumberFormat="1" applyFont="1" applyFill="1" applyBorder="1" applyAlignment="1">
      <alignment horizontal="center" vertical="center" wrapText="1"/>
    </xf>
    <xf numFmtId="165" fontId="13" fillId="10" borderId="45" xfId="7" applyNumberFormat="1" applyFont="1" applyFill="1" applyBorder="1" applyAlignment="1">
      <alignment horizontal="center" vertical="center" wrapText="1"/>
    </xf>
    <xf numFmtId="0" fontId="37" fillId="5" borderId="109" xfId="32" applyFont="1" applyFill="1" applyBorder="1" applyAlignment="1">
      <alignment horizontal="center" vertical="center"/>
    </xf>
    <xf numFmtId="177" fontId="41" fillId="5" borderId="53" xfId="32" applyNumberFormat="1" applyFont="1" applyFill="1" applyBorder="1" applyAlignment="1">
      <alignment vertical="center"/>
    </xf>
    <xf numFmtId="177" fontId="41" fillId="5" borderId="52" xfId="32" applyNumberFormat="1" applyFont="1" applyFill="1" applyBorder="1" applyAlignment="1">
      <alignment vertical="center"/>
    </xf>
    <xf numFmtId="177" fontId="41" fillId="5" borderId="50" xfId="32" applyNumberFormat="1" applyFont="1" applyFill="1" applyBorder="1" applyAlignment="1">
      <alignment vertical="center"/>
    </xf>
    <xf numFmtId="175" fontId="11" fillId="0" borderId="63" xfId="7" applyNumberFormat="1" applyFont="1" applyBorder="1" applyAlignment="1">
      <alignment vertical="center"/>
    </xf>
    <xf numFmtId="175" fontId="11" fillId="9" borderId="63" xfId="7" applyNumberFormat="1" applyFont="1" applyFill="1" applyBorder="1" applyAlignment="1">
      <alignment vertical="center"/>
    </xf>
    <xf numFmtId="175" fontId="11" fillId="10" borderId="103" xfId="7" applyNumberFormat="1" applyFont="1" applyFill="1" applyBorder="1" applyAlignment="1">
      <alignment vertical="center"/>
    </xf>
    <xf numFmtId="175" fontId="11" fillId="10" borderId="8" xfId="7" applyNumberFormat="1" applyFont="1" applyFill="1" applyBorder="1" applyAlignment="1">
      <alignment vertical="center"/>
    </xf>
    <xf numFmtId="175" fontId="11" fillId="9" borderId="5" xfId="7" applyNumberFormat="1" applyFont="1" applyFill="1" applyBorder="1" applyAlignment="1">
      <alignment vertical="center"/>
    </xf>
    <xf numFmtId="175" fontId="11" fillId="11" borderId="63" xfId="7" applyNumberFormat="1" applyFont="1" applyFill="1" applyBorder="1" applyAlignment="1">
      <alignment vertical="center"/>
    </xf>
    <xf numFmtId="175" fontId="11" fillId="11" borderId="112" xfId="7" applyNumberFormat="1" applyFont="1" applyFill="1" applyBorder="1" applyAlignment="1">
      <alignment vertical="center"/>
    </xf>
    <xf numFmtId="175" fontId="11" fillId="0" borderId="5" xfId="7" applyNumberFormat="1" applyFont="1" applyBorder="1" applyAlignment="1">
      <alignment vertical="center"/>
    </xf>
    <xf numFmtId="166" fontId="11" fillId="9" borderId="65" xfId="7" applyNumberFormat="1" applyFont="1" applyFill="1" applyBorder="1" applyAlignment="1">
      <alignment vertical="center"/>
    </xf>
    <xf numFmtId="166" fontId="11" fillId="10" borderId="29" xfId="7" applyNumberFormat="1" applyFont="1" applyFill="1" applyBorder="1" applyAlignment="1">
      <alignment vertical="center"/>
    </xf>
    <xf numFmtId="166" fontId="11" fillId="11" borderId="29" xfId="7" applyNumberFormat="1" applyFont="1" applyFill="1" applyBorder="1" applyAlignment="1">
      <alignment vertical="center"/>
    </xf>
    <xf numFmtId="166" fontId="11" fillId="11" borderId="63" xfId="7" applyNumberFormat="1" applyFont="1" applyFill="1" applyBorder="1" applyAlignment="1">
      <alignment vertical="center"/>
    </xf>
    <xf numFmtId="175" fontId="11" fillId="10" borderId="7" xfId="7" applyNumberFormat="1" applyFont="1" applyFill="1" applyBorder="1" applyAlignment="1">
      <alignment vertical="center"/>
    </xf>
    <xf numFmtId="177" fontId="37" fillId="5" borderId="50" xfId="32" applyNumberFormat="1" applyFont="1" applyFill="1" applyBorder="1" applyAlignment="1">
      <alignment vertical="center"/>
    </xf>
    <xf numFmtId="177" fontId="37" fillId="5" borderId="51" xfId="32" applyNumberFormat="1" applyFont="1" applyFill="1" applyBorder="1" applyAlignment="1">
      <alignment vertical="center"/>
    </xf>
    <xf numFmtId="177" fontId="37" fillId="5" borderId="52" xfId="32" applyNumberFormat="1" applyFont="1" applyFill="1" applyBorder="1" applyAlignment="1">
      <alignment vertical="center"/>
    </xf>
    <xf numFmtId="177" fontId="37" fillId="5" borderId="53" xfId="32" applyNumberFormat="1" applyFont="1" applyFill="1" applyBorder="1" applyAlignment="1">
      <alignment vertical="center"/>
    </xf>
    <xf numFmtId="178" fontId="37" fillId="5" borderId="52" xfId="15" applyNumberFormat="1" applyFont="1" applyFill="1" applyBorder="1" applyAlignment="1">
      <alignment vertical="center"/>
    </xf>
    <xf numFmtId="178" fontId="37" fillId="5" borderId="50" xfId="15" applyNumberFormat="1" applyFont="1" applyFill="1" applyBorder="1" applyAlignment="1">
      <alignment vertical="center"/>
    </xf>
    <xf numFmtId="178" fontId="37" fillId="5" borderId="53" xfId="15" applyNumberFormat="1" applyFont="1" applyFill="1" applyBorder="1" applyAlignment="1">
      <alignment vertical="center"/>
    </xf>
    <xf numFmtId="178" fontId="41" fillId="5" borderId="52" xfId="15" applyNumberFormat="1" applyFont="1" applyFill="1" applyBorder="1" applyAlignment="1">
      <alignment vertical="center"/>
    </xf>
    <xf numFmtId="178" fontId="41" fillId="5" borderId="50" xfId="15" applyNumberFormat="1" applyFont="1" applyFill="1" applyBorder="1" applyAlignment="1">
      <alignment vertical="center"/>
    </xf>
    <xf numFmtId="178" fontId="41" fillId="5" borderId="53" xfId="15" applyNumberFormat="1" applyFont="1" applyFill="1" applyBorder="1" applyAlignment="1">
      <alignment vertical="center"/>
    </xf>
    <xf numFmtId="0" fontId="37" fillId="5" borderId="111" xfId="32" applyFont="1" applyFill="1" applyBorder="1" applyAlignment="1">
      <alignment horizontal="center" vertical="center"/>
    </xf>
    <xf numFmtId="178" fontId="41" fillId="5" borderId="49" xfId="15" applyNumberFormat="1" applyFont="1" applyFill="1" applyBorder="1" applyAlignment="1">
      <alignment vertical="center"/>
    </xf>
    <xf numFmtId="178" fontId="41" fillId="5" borderId="110" xfId="15" applyNumberFormat="1" applyFont="1" applyFill="1" applyBorder="1" applyAlignment="1">
      <alignment vertical="center"/>
    </xf>
    <xf numFmtId="178" fontId="41" fillId="5" borderId="111" xfId="15" applyNumberFormat="1" applyFont="1" applyFill="1" applyBorder="1" applyAlignment="1">
      <alignment vertical="center"/>
    </xf>
    <xf numFmtId="166" fontId="3" fillId="0" borderId="0" xfId="31" applyNumberFormat="1"/>
    <xf numFmtId="169" fontId="10" fillId="4" borderId="5" xfId="7" applyNumberFormat="1" applyFont="1" applyFill="1" applyBorder="1" applyAlignment="1">
      <alignment horizontal="center" vertical="center"/>
    </xf>
    <xf numFmtId="0" fontId="16" fillId="0" borderId="5" xfId="12" applyFont="1" applyBorder="1" applyAlignment="1">
      <alignment vertical="center"/>
    </xf>
    <xf numFmtId="166" fontId="11" fillId="9" borderId="61" xfId="7" applyNumberFormat="1" applyFont="1" applyFill="1" applyBorder="1" applyAlignment="1">
      <alignment vertical="center"/>
    </xf>
    <xf numFmtId="166" fontId="11" fillId="10" borderId="5" xfId="7" applyNumberFormat="1" applyFont="1" applyFill="1" applyBorder="1" applyAlignment="1">
      <alignment vertical="center"/>
    </xf>
    <xf numFmtId="175" fontId="11" fillId="10" borderId="6" xfId="7" applyNumberFormat="1" applyFont="1" applyFill="1" applyBorder="1" applyAlignment="1">
      <alignment vertical="center"/>
    </xf>
    <xf numFmtId="166" fontId="11" fillId="11" borderId="5" xfId="7" applyNumberFormat="1" applyFont="1" applyFill="1" applyBorder="1" applyAlignment="1">
      <alignment vertical="center"/>
    </xf>
    <xf numFmtId="175" fontId="11" fillId="11" borderId="114" xfId="7" applyNumberFormat="1" applyFont="1" applyFill="1" applyBorder="1" applyAlignment="1">
      <alignment vertical="center"/>
    </xf>
    <xf numFmtId="175" fontId="11" fillId="11" borderId="6" xfId="7" applyNumberFormat="1" applyFont="1" applyFill="1" applyBorder="1" applyAlignment="1">
      <alignment vertical="center"/>
    </xf>
    <xf numFmtId="175" fontId="11" fillId="10" borderId="5" xfId="7" applyNumberFormat="1" applyFont="1" applyFill="1" applyBorder="1" applyAlignment="1">
      <alignment vertical="center"/>
    </xf>
    <xf numFmtId="175" fontId="11" fillId="11" borderId="8" xfId="7" applyNumberFormat="1" applyFont="1" applyFill="1" applyBorder="1" applyAlignment="1">
      <alignment vertical="center"/>
    </xf>
    <xf numFmtId="0" fontId="37" fillId="5" borderId="112" xfId="32" applyFont="1" applyFill="1" applyBorder="1" applyAlignment="1">
      <alignment horizontal="center" vertical="center"/>
    </xf>
    <xf numFmtId="177" fontId="37" fillId="5" borderId="7" xfId="32" applyNumberFormat="1" applyFont="1" applyFill="1" applyBorder="1" applyAlignment="1">
      <alignment vertical="center"/>
    </xf>
    <xf numFmtId="177" fontId="37" fillId="5" borderId="20" xfId="32" applyNumberFormat="1" applyFont="1" applyFill="1" applyBorder="1" applyAlignment="1">
      <alignment vertical="center"/>
    </xf>
    <xf numFmtId="177" fontId="37" fillId="5" borderId="22" xfId="32" applyNumberFormat="1" applyFont="1" applyFill="1" applyBorder="1" applyAlignment="1">
      <alignment vertical="center"/>
    </xf>
    <xf numFmtId="177" fontId="37" fillId="5" borderId="112" xfId="32" applyNumberFormat="1" applyFont="1" applyFill="1" applyBorder="1" applyAlignment="1">
      <alignment vertical="center"/>
    </xf>
    <xf numFmtId="177" fontId="37" fillId="5" borderId="34" xfId="32" applyNumberFormat="1" applyFont="1" applyFill="1" applyBorder="1" applyAlignment="1">
      <alignment vertical="center"/>
    </xf>
    <xf numFmtId="178" fontId="37" fillId="5" borderId="22" xfId="15" applyNumberFormat="1" applyFont="1" applyFill="1" applyBorder="1" applyAlignment="1">
      <alignment vertical="center"/>
    </xf>
    <xf numFmtId="178" fontId="37" fillId="5" borderId="7" xfId="15" applyNumberFormat="1" applyFont="1" applyFill="1" applyBorder="1" applyAlignment="1">
      <alignment vertical="center"/>
    </xf>
    <xf numFmtId="178" fontId="37" fillId="5" borderId="112" xfId="15" applyNumberFormat="1" applyFont="1" applyFill="1" applyBorder="1" applyAlignment="1">
      <alignment vertical="center"/>
    </xf>
    <xf numFmtId="177" fontId="41" fillId="5" borderId="115" xfId="32" applyNumberFormat="1" applyFont="1" applyFill="1" applyBorder="1" applyAlignment="1">
      <alignment vertical="center"/>
    </xf>
    <xf numFmtId="177" fontId="41" fillId="5" borderId="113" xfId="32" applyNumberFormat="1" applyFont="1" applyFill="1" applyBorder="1" applyAlignment="1">
      <alignment vertical="center"/>
    </xf>
    <xf numFmtId="177" fontId="41" fillId="5" borderId="66" xfId="32" applyNumberFormat="1" applyFont="1" applyFill="1" applyBorder="1" applyAlignment="1">
      <alignment vertical="center"/>
    </xf>
    <xf numFmtId="177" fontId="41" fillId="5" borderId="116" xfId="32" applyNumberFormat="1" applyFont="1" applyFill="1" applyBorder="1" applyAlignment="1">
      <alignment vertical="center"/>
    </xf>
    <xf numFmtId="177" fontId="41" fillId="5" borderId="110" xfId="32" applyNumberFormat="1" applyFont="1" applyFill="1" applyBorder="1" applyAlignment="1">
      <alignment vertical="center"/>
    </xf>
    <xf numFmtId="0" fontId="17" fillId="0" borderId="125" xfId="13" applyFont="1" applyBorder="1" applyAlignment="1">
      <alignment horizontal="center" vertical="center"/>
    </xf>
    <xf numFmtId="0" fontId="17" fillId="0" borderId="128" xfId="13" applyFont="1" applyBorder="1" applyAlignment="1">
      <alignment horizontal="center" vertical="center"/>
    </xf>
    <xf numFmtId="0" fontId="17" fillId="0" borderId="131" xfId="13" applyFont="1" applyBorder="1" applyAlignment="1">
      <alignment horizontal="center" vertical="center"/>
    </xf>
    <xf numFmtId="0" fontId="26" fillId="0" borderId="128" xfId="11" applyBorder="1"/>
    <xf numFmtId="0" fontId="26" fillId="0" borderId="131" xfId="11" applyBorder="1"/>
    <xf numFmtId="0" fontId="84" fillId="0" borderId="0" xfId="10" applyFont="1" applyAlignment="1">
      <alignment horizontal="centerContinuous" vertical="center"/>
    </xf>
    <xf numFmtId="0" fontId="85" fillId="0" borderId="0" xfId="32" applyFont="1" applyAlignment="1">
      <alignment horizontal="centerContinuous" vertical="center"/>
    </xf>
    <xf numFmtId="166" fontId="11" fillId="10" borderId="63" xfId="7" applyNumberFormat="1" applyFont="1" applyFill="1" applyBorder="1" applyAlignment="1">
      <alignment vertical="center"/>
    </xf>
    <xf numFmtId="166" fontId="10" fillId="9" borderId="26" xfId="12" applyNumberFormat="1" applyFont="1" applyFill="1" applyBorder="1" applyAlignment="1">
      <alignment horizontal="right" vertical="center"/>
    </xf>
    <xf numFmtId="175" fontId="10" fillId="9" borderId="27" xfId="12" applyNumberFormat="1" applyFont="1" applyFill="1" applyBorder="1" applyAlignment="1">
      <alignment horizontal="right" vertical="center"/>
    </xf>
    <xf numFmtId="166" fontId="10" fillId="10" borderId="27" xfId="12" applyNumberFormat="1" applyFont="1" applyFill="1" applyBorder="1" applyAlignment="1">
      <alignment horizontal="right" vertical="center"/>
    </xf>
    <xf numFmtId="175" fontId="10" fillId="10" borderId="31" xfId="12" applyNumberFormat="1" applyFont="1" applyFill="1" applyBorder="1" applyAlignment="1">
      <alignment horizontal="right" vertical="center"/>
    </xf>
    <xf numFmtId="175" fontId="10" fillId="11" borderId="28" xfId="12" applyNumberFormat="1" applyFont="1" applyFill="1" applyBorder="1" applyAlignment="1">
      <alignment horizontal="right" vertical="center"/>
    </xf>
    <xf numFmtId="175" fontId="10" fillId="9" borderId="27" xfId="7" applyNumberFormat="1" applyFont="1" applyFill="1" applyBorder="1" applyAlignment="1">
      <alignment vertical="center"/>
    </xf>
    <xf numFmtId="175" fontId="10" fillId="11" borderId="28" xfId="7" applyNumberFormat="1" applyFont="1" applyFill="1" applyBorder="1" applyAlignment="1">
      <alignment vertical="center"/>
    </xf>
    <xf numFmtId="175" fontId="10" fillId="10" borderId="27" xfId="7" applyNumberFormat="1" applyFont="1" applyFill="1" applyBorder="1" applyAlignment="1">
      <alignment vertical="center"/>
    </xf>
    <xf numFmtId="175" fontId="10" fillId="10" borderId="31" xfId="7" applyNumberFormat="1" applyFont="1" applyFill="1" applyBorder="1" applyAlignment="1">
      <alignment vertical="center"/>
    </xf>
    <xf numFmtId="0" fontId="16" fillId="0" borderId="63" xfId="12" applyFont="1" applyBorder="1" applyAlignment="1">
      <alignment vertical="center"/>
    </xf>
    <xf numFmtId="169" fontId="10" fillId="4" borderId="44" xfId="7" applyNumberFormat="1" applyFont="1" applyFill="1" applyBorder="1" applyAlignment="1">
      <alignment horizontal="center" vertical="center"/>
    </xf>
    <xf numFmtId="175" fontId="11" fillId="11" borderId="18" xfId="7" applyNumberFormat="1" applyFont="1" applyFill="1" applyBorder="1" applyAlignment="1">
      <alignment vertical="center"/>
    </xf>
    <xf numFmtId="0" fontId="15" fillId="0" borderId="63" xfId="10" applyFont="1" applyBorder="1" applyAlignment="1">
      <alignment horizontal="center" vertical="center"/>
    </xf>
    <xf numFmtId="176" fontId="15" fillId="0" borderId="63" xfId="10" applyNumberFormat="1" applyFont="1" applyBorder="1" applyAlignment="1">
      <alignment horizontal="right" vertical="center"/>
    </xf>
    <xf numFmtId="175" fontId="15" fillId="0" borderId="63" xfId="10" applyNumberFormat="1" applyFont="1" applyBorder="1"/>
    <xf numFmtId="166" fontId="12" fillId="0" borderId="63" xfId="10" applyNumberFormat="1" applyFont="1" applyBorder="1"/>
    <xf numFmtId="166" fontId="15" fillId="0" borderId="63" xfId="10" applyNumberFormat="1" applyFont="1" applyBorder="1"/>
    <xf numFmtId="180" fontId="15" fillId="0" borderId="63" xfId="10" applyNumberFormat="1" applyFont="1" applyBorder="1"/>
    <xf numFmtId="179" fontId="12" fillId="0" borderId="63" xfId="10" applyNumberFormat="1" applyFont="1" applyBorder="1"/>
    <xf numFmtId="0" fontId="15" fillId="0" borderId="8" xfId="10" applyFont="1" applyBorder="1" applyAlignment="1">
      <alignment horizontal="center" vertical="center"/>
    </xf>
    <xf numFmtId="175" fontId="15" fillId="0" borderId="8" xfId="10" applyNumberFormat="1" applyFont="1" applyBorder="1"/>
    <xf numFmtId="166" fontId="12" fillId="0" borderId="8" xfId="10" applyNumberFormat="1" applyFont="1" applyBorder="1"/>
    <xf numFmtId="166" fontId="15" fillId="0" borderId="8" xfId="10" applyNumberFormat="1" applyFont="1" applyBorder="1"/>
    <xf numFmtId="180" fontId="15" fillId="0" borderId="8" xfId="10" applyNumberFormat="1" applyFont="1" applyBorder="1"/>
    <xf numFmtId="179" fontId="12" fillId="0" borderId="8" xfId="10" applyNumberFormat="1" applyFont="1" applyBorder="1"/>
    <xf numFmtId="176" fontId="15" fillId="0" borderId="8" xfId="10" applyNumberFormat="1" applyFont="1" applyBorder="1" applyAlignment="1">
      <alignment horizontal="right" vertical="center"/>
    </xf>
    <xf numFmtId="0" fontId="15" fillId="0" borderId="48" xfId="10" applyFont="1" applyBorder="1" applyAlignment="1">
      <alignment horizontal="center" vertical="center"/>
    </xf>
    <xf numFmtId="175" fontId="15" fillId="0" borderId="48" xfId="10" applyNumberFormat="1" applyFont="1" applyBorder="1"/>
    <xf numFmtId="166" fontId="12" fillId="0" borderId="48" xfId="10" applyNumberFormat="1" applyFont="1" applyBorder="1"/>
    <xf numFmtId="166" fontId="15" fillId="0" borderId="48" xfId="10" applyNumberFormat="1" applyFont="1" applyBorder="1"/>
    <xf numFmtId="180" fontId="15" fillId="0" borderId="48" xfId="10" applyNumberFormat="1" applyFont="1" applyBorder="1"/>
    <xf numFmtId="179" fontId="12" fillId="0" borderId="48" xfId="10" applyNumberFormat="1" applyFont="1" applyBorder="1"/>
    <xf numFmtId="177" fontId="41" fillId="5" borderId="132" xfId="32" applyNumberFormat="1" applyFont="1" applyFill="1" applyBorder="1" applyAlignment="1">
      <alignment vertical="center"/>
    </xf>
    <xf numFmtId="177" fontId="41" fillId="5" borderId="35" xfId="32" applyNumberFormat="1" applyFont="1" applyFill="1" applyBorder="1" applyAlignment="1">
      <alignment vertical="center"/>
    </xf>
    <xf numFmtId="0" fontId="37" fillId="5" borderId="133" xfId="32" applyFont="1" applyFill="1" applyBorder="1" applyAlignment="1">
      <alignment horizontal="center" vertical="center"/>
    </xf>
    <xf numFmtId="177" fontId="37" fillId="5" borderId="9" xfId="32" applyNumberFormat="1" applyFont="1" applyFill="1" applyBorder="1" applyAlignment="1">
      <alignment vertical="center"/>
    </xf>
    <xf numFmtId="177" fontId="37" fillId="5" borderId="19" xfId="32" applyNumberFormat="1" applyFont="1" applyFill="1" applyBorder="1" applyAlignment="1">
      <alignment vertical="center"/>
    </xf>
    <xf numFmtId="177" fontId="37" fillId="5" borderId="25" xfId="32" applyNumberFormat="1" applyFont="1" applyFill="1" applyBorder="1" applyAlignment="1">
      <alignment vertical="center"/>
    </xf>
    <xf numFmtId="177" fontId="37" fillId="5" borderId="133" xfId="32" applyNumberFormat="1" applyFont="1" applyFill="1" applyBorder="1" applyAlignment="1">
      <alignment vertical="center"/>
    </xf>
    <xf numFmtId="177" fontId="37" fillId="5" borderId="134" xfId="32" applyNumberFormat="1" applyFont="1" applyFill="1" applyBorder="1" applyAlignment="1">
      <alignment vertical="center"/>
    </xf>
    <xf numFmtId="178" fontId="37" fillId="5" borderId="25" xfId="15" applyNumberFormat="1" applyFont="1" applyFill="1" applyBorder="1" applyAlignment="1">
      <alignment vertical="center"/>
    </xf>
    <xf numFmtId="178" fontId="37" fillId="5" borderId="9" xfId="15" applyNumberFormat="1" applyFont="1" applyFill="1" applyBorder="1" applyAlignment="1">
      <alignment vertical="center"/>
    </xf>
    <xf numFmtId="178" fontId="37" fillId="5" borderId="133" xfId="15" applyNumberFormat="1" applyFont="1" applyFill="1" applyBorder="1" applyAlignment="1">
      <alignment vertical="center"/>
    </xf>
    <xf numFmtId="0" fontId="10" fillId="0" borderId="0" xfId="13" applyFont="1" applyAlignment="1">
      <alignment horizontal="center" vertical="top"/>
    </xf>
    <xf numFmtId="0" fontId="10" fillId="0" borderId="0" xfId="13" applyFont="1"/>
    <xf numFmtId="0" fontId="7" fillId="0" borderId="0" xfId="13" applyAlignment="1">
      <alignment horizontal="right" vertical="top" wrapText="1"/>
    </xf>
    <xf numFmtId="0" fontId="37" fillId="5" borderId="30" xfId="32" applyFont="1" applyFill="1" applyBorder="1" applyAlignment="1">
      <alignment horizontal="center" vertical="center" wrapText="1"/>
    </xf>
    <xf numFmtId="0" fontId="37" fillId="5" borderId="61" xfId="32" applyFont="1" applyFill="1" applyBorder="1" applyAlignment="1">
      <alignment horizontal="center" vertical="center" wrapText="1"/>
    </xf>
    <xf numFmtId="0" fontId="41" fillId="5" borderId="52" xfId="32" applyFont="1" applyFill="1" applyBorder="1" applyAlignment="1">
      <alignment horizontal="center" vertical="center"/>
    </xf>
    <xf numFmtId="0" fontId="41" fillId="5" borderId="50" xfId="32" applyFont="1" applyFill="1" applyBorder="1" applyAlignment="1">
      <alignment horizontal="center" vertical="center"/>
    </xf>
    <xf numFmtId="0" fontId="41" fillId="5" borderId="53" xfId="32" applyFont="1" applyFill="1" applyBorder="1" applyAlignment="1">
      <alignment horizontal="center" vertical="center"/>
    </xf>
    <xf numFmtId="0" fontId="37" fillId="5" borderId="109" xfId="32" applyFont="1" applyFill="1" applyBorder="1" applyAlignment="1">
      <alignment horizontal="center" vertical="center" wrapText="1"/>
    </xf>
    <xf numFmtId="0" fontId="37" fillId="5" borderId="44" xfId="32" applyFont="1" applyFill="1" applyBorder="1" applyAlignment="1">
      <alignment horizontal="center" vertical="center" wrapText="1"/>
    </xf>
    <xf numFmtId="0" fontId="41" fillId="5" borderId="51" xfId="32" applyFont="1" applyFill="1" applyBorder="1" applyAlignment="1">
      <alignment horizontal="center" vertical="center"/>
    </xf>
    <xf numFmtId="0" fontId="41" fillId="5" borderId="54" xfId="32" applyFont="1" applyFill="1" applyBorder="1" applyAlignment="1">
      <alignment horizontal="center" vertical="center"/>
    </xf>
    <xf numFmtId="0" fontId="10" fillId="0" borderId="20" xfId="7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7" applyFont="1" applyAlignment="1">
      <alignment horizontal="center" vertical="center" wrapText="1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41" fillId="0" borderId="39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/>
    </xf>
    <xf numFmtId="0" fontId="41" fillId="0" borderId="41" xfId="31" applyFont="1" applyBorder="1" applyAlignment="1">
      <alignment horizontal="center" vertical="center" wrapText="1"/>
    </xf>
    <xf numFmtId="0" fontId="41" fillId="0" borderId="42" xfId="31" applyFont="1" applyBorder="1" applyAlignment="1">
      <alignment horizontal="center" vertical="center" wrapText="1"/>
    </xf>
    <xf numFmtId="0" fontId="41" fillId="0" borderId="41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/>
    </xf>
    <xf numFmtId="0" fontId="41" fillId="0" borderId="36" xfId="31" applyFont="1" applyBorder="1" applyAlignment="1">
      <alignment horizontal="center" vertical="center"/>
    </xf>
    <xf numFmtId="0" fontId="41" fillId="0" borderId="37" xfId="31" applyFont="1" applyBorder="1" applyAlignment="1">
      <alignment horizontal="center" vertical="center"/>
    </xf>
    <xf numFmtId="0" fontId="41" fillId="0" borderId="38" xfId="31" applyFont="1" applyBorder="1" applyAlignment="1">
      <alignment horizontal="center" vertical="center"/>
    </xf>
    <xf numFmtId="0" fontId="41" fillId="0" borderId="40" xfId="31" applyFont="1" applyBorder="1" applyAlignment="1">
      <alignment horizontal="center" vertical="center"/>
    </xf>
    <xf numFmtId="0" fontId="0" fillId="0" borderId="0" xfId="0"/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/>
    <xf numFmtId="0" fontId="37" fillId="0" borderId="0" xfId="31" applyFont="1" applyAlignment="1">
      <alignment horizontal="left" vertical="center" wrapText="1"/>
    </xf>
    <xf numFmtId="0" fontId="41" fillId="0" borderId="101" xfId="31" applyFont="1" applyBorder="1" applyAlignment="1">
      <alignment horizontal="center" vertical="center"/>
    </xf>
    <xf numFmtId="0" fontId="41" fillId="0" borderId="100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98" xfId="31" applyFont="1" applyBorder="1" applyAlignment="1">
      <alignment horizontal="center" vertical="center"/>
    </xf>
    <xf numFmtId="0" fontId="41" fillId="0" borderId="104" xfId="31" applyFont="1" applyBorder="1" applyAlignment="1">
      <alignment horizontal="center" vertical="center" wrapText="1"/>
    </xf>
    <xf numFmtId="0" fontId="41" fillId="0" borderId="105" xfId="31" applyFont="1" applyBorder="1" applyAlignment="1">
      <alignment horizontal="center" vertical="center"/>
    </xf>
    <xf numFmtId="0" fontId="17" fillId="0" borderId="117" xfId="13" applyFont="1" applyBorder="1" applyAlignment="1">
      <alignment horizontal="center" vertical="center"/>
    </xf>
    <xf numFmtId="0" fontId="17" fillId="0" borderId="118" xfId="13" applyFont="1" applyBorder="1" applyAlignment="1">
      <alignment horizontal="center" vertical="center"/>
    </xf>
    <xf numFmtId="0" fontId="0" fillId="0" borderId="118" xfId="0" applyBorder="1"/>
    <xf numFmtId="0" fontId="0" fillId="0" borderId="119" xfId="0" applyBorder="1"/>
    <xf numFmtId="0" fontId="26" fillId="0" borderId="123" xfId="11" applyBorder="1"/>
    <xf numFmtId="0" fontId="26" fillId="0" borderId="126" xfId="11" applyBorder="1"/>
    <xf numFmtId="0" fontId="26" fillId="0" borderId="129" xfId="11" applyBorder="1"/>
    <xf numFmtId="0" fontId="41" fillId="0" borderId="124" xfId="11" applyFont="1" applyBorder="1" applyAlignment="1">
      <alignment vertical="center" wrapText="1"/>
    </xf>
    <xf numFmtId="0" fontId="41" fillId="0" borderId="127" xfId="11" applyFont="1" applyBorder="1" applyAlignment="1">
      <alignment vertical="center" wrapText="1"/>
    </xf>
    <xf numFmtId="0" fontId="41" fillId="0" borderId="130" xfId="11" applyFont="1" applyBorder="1" applyAlignment="1">
      <alignment vertical="center" wrapText="1"/>
    </xf>
    <xf numFmtId="0" fontId="67" fillId="44" borderId="0" xfId="11" applyFont="1" applyFill="1" applyAlignment="1">
      <alignment horizontal="center" vertical="center" wrapText="1"/>
    </xf>
    <xf numFmtId="0" fontId="17" fillId="0" borderId="79" xfId="13" applyFont="1" applyBorder="1" applyAlignment="1">
      <alignment horizontal="center" vertical="center"/>
    </xf>
    <xf numFmtId="0" fontId="17" fillId="0" borderId="80" xfId="13" quotePrefix="1" applyFont="1" applyBorder="1" applyAlignment="1">
      <alignment horizontal="center" vertical="center" wrapText="1"/>
    </xf>
    <xf numFmtId="0" fontId="17" fillId="0" borderId="83" xfId="13" applyFont="1" applyBorder="1" applyAlignment="1">
      <alignment horizontal="center" vertical="center" wrapText="1"/>
    </xf>
    <xf numFmtId="0" fontId="17" fillId="0" borderId="85" xfId="13" applyFont="1" applyBorder="1" applyAlignment="1">
      <alignment horizontal="center" vertical="center" wrapText="1"/>
    </xf>
    <xf numFmtId="0" fontId="17" fillId="0" borderId="81" xfId="13" applyFont="1" applyBorder="1" applyAlignment="1">
      <alignment horizontal="left" vertical="center" wrapText="1"/>
    </xf>
    <xf numFmtId="0" fontId="17" fillId="0" borderId="84" xfId="13" applyFont="1" applyBorder="1" applyAlignment="1">
      <alignment horizontal="left" vertical="center" wrapText="1"/>
    </xf>
    <xf numFmtId="0" fontId="17" fillId="0" borderId="86" xfId="13" quotePrefix="1" applyFont="1" applyBorder="1" applyAlignment="1">
      <alignment horizontal="center" vertical="center" wrapText="1"/>
    </xf>
    <xf numFmtId="0" fontId="17" fillId="0" borderId="86" xfId="13" applyFont="1" applyBorder="1" applyAlignment="1">
      <alignment horizontal="center" vertical="center" wrapText="1"/>
    </xf>
    <xf numFmtId="0" fontId="17" fillId="0" borderId="93" xfId="13" applyFont="1" applyBorder="1" applyAlignment="1">
      <alignment horizontal="center" vertical="center"/>
    </xf>
    <xf numFmtId="0" fontId="17" fillId="0" borderId="87" xfId="13" quotePrefix="1" applyFont="1" applyBorder="1" applyAlignment="1">
      <alignment horizontal="center" vertical="center" wrapText="1"/>
    </xf>
    <xf numFmtId="0" fontId="17" fillId="0" borderId="89" xfId="13" quotePrefix="1" applyFont="1" applyBorder="1" applyAlignment="1">
      <alignment horizontal="center" vertical="center" wrapText="1"/>
    </xf>
    <xf numFmtId="0" fontId="17" fillId="0" borderId="91" xfId="13" quotePrefix="1" applyFont="1" applyBorder="1" applyAlignment="1">
      <alignment horizontal="center" vertical="center" wrapText="1"/>
    </xf>
    <xf numFmtId="0" fontId="17" fillId="0" borderId="88" xfId="13" applyFont="1" applyBorder="1" applyAlignment="1">
      <alignment horizontal="left" vertical="center" wrapText="1"/>
    </xf>
    <xf numFmtId="0" fontId="17" fillId="0" borderId="90" xfId="13" applyFont="1" applyBorder="1" applyAlignment="1">
      <alignment horizontal="left" vertical="center" wrapText="1"/>
    </xf>
    <xf numFmtId="0" fontId="17" fillId="0" borderId="92" xfId="13" applyFont="1" applyBorder="1" applyAlignment="1">
      <alignment horizontal="left" vertical="center" wrapText="1"/>
    </xf>
    <xf numFmtId="0" fontId="17" fillId="0" borderId="89" xfId="13" applyFont="1" applyBorder="1" applyAlignment="1">
      <alignment horizontal="center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94" xfId="13" applyFont="1" applyBorder="1" applyAlignment="1">
      <alignment horizontal="left" vertical="center" wrapText="1"/>
    </xf>
    <xf numFmtId="0" fontId="17" fillId="0" borderId="95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left" vertical="center" wrapText="1"/>
    </xf>
    <xf numFmtId="0" fontId="17" fillId="0" borderId="85" xfId="13" applyFont="1" applyBorder="1" applyAlignment="1">
      <alignment horizontal="left" vertical="center" wrapText="1"/>
    </xf>
    <xf numFmtId="0" fontId="17" fillId="0" borderId="95" xfId="13" applyFont="1" applyBorder="1" applyAlignment="1">
      <alignment horizontal="center" vertical="center" wrapText="1"/>
    </xf>
    <xf numFmtId="0" fontId="17" fillId="0" borderId="120" xfId="13" applyFont="1" applyBorder="1" applyAlignment="1">
      <alignment horizontal="center" vertical="center" wrapText="1"/>
    </xf>
    <xf numFmtId="0" fontId="17" fillId="0" borderId="121" xfId="13" applyFont="1" applyBorder="1" applyAlignment="1">
      <alignment horizontal="center" vertical="center" wrapText="1"/>
    </xf>
    <xf numFmtId="0" fontId="17" fillId="0" borderId="122" xfId="13" applyFont="1" applyBorder="1" applyAlignment="1">
      <alignment horizontal="center" vertical="center" wrapText="1"/>
    </xf>
    <xf numFmtId="0" fontId="17" fillId="0" borderId="95" xfId="13" quotePrefix="1" applyFont="1" applyBorder="1" applyAlignment="1">
      <alignment horizontal="center" vertical="center" wrapText="1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C0504D"/>
      <color rgb="FFEAF1DD"/>
      <color rgb="FFF2F6EA"/>
      <color rgb="FFDDEEF7"/>
      <color rgb="FFFFFFCC"/>
      <color rgb="FF000066"/>
      <color rgb="FFD0E8F4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12</xdr:row>
          <xdr:rowOff>57150</xdr:rowOff>
        </xdr:from>
        <xdr:to>
          <xdr:col>3</xdr:col>
          <xdr:colOff>485775</xdr:colOff>
          <xdr:row>16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292100</xdr:colOff>
      <xdr:row>1</xdr:row>
      <xdr:rowOff>0</xdr:rowOff>
    </xdr:from>
    <xdr:to>
      <xdr:col>5</xdr:col>
      <xdr:colOff>492125</xdr:colOff>
      <xdr:row>8</xdr:row>
      <xdr:rowOff>136525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2286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</xdr:row>
      <xdr:rowOff>0</xdr:rowOff>
    </xdr:from>
    <xdr:to>
      <xdr:col>5</xdr:col>
      <xdr:colOff>371475</xdr:colOff>
      <xdr:row>8</xdr:row>
      <xdr:rowOff>120650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28600"/>
          <a:ext cx="13620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12700</xdr:rowOff>
    </xdr:from>
    <xdr:to>
      <xdr:col>5</xdr:col>
      <xdr:colOff>504825</xdr:colOff>
      <xdr:row>8</xdr:row>
      <xdr:rowOff>149225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413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</xdr:row>
      <xdr:rowOff>25400</xdr:rowOff>
    </xdr:from>
    <xdr:to>
      <xdr:col>5</xdr:col>
      <xdr:colOff>517525</xdr:colOff>
      <xdr:row>8</xdr:row>
      <xdr:rowOff>161925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40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12700</xdr:rowOff>
    </xdr:from>
    <xdr:to>
      <xdr:col>5</xdr:col>
      <xdr:colOff>504825</xdr:colOff>
      <xdr:row>8</xdr:row>
      <xdr:rowOff>149225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413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I803"/>
  <sheetViews>
    <sheetView showZeros="0" tabSelected="1" zoomScale="75" zoomScaleNormal="75" workbookViewId="0">
      <selection activeCell="G45" sqref="G4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E7" s="96"/>
    </row>
    <row r="8" spans="2:8" x14ac:dyDescent="0.2">
      <c r="B8" s="47"/>
      <c r="C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48" customHeight="1" thickTop="1" thickBot="1" x14ac:dyDescent="0.25">
      <c r="B27" s="48" t="s">
        <v>215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customHeight="1" thickTop="1" x14ac:dyDescent="0.25">
      <c r="B29" s="344"/>
      <c r="C29" s="344"/>
      <c r="D29" s="344"/>
      <c r="E29" s="345"/>
      <c r="F29" s="345"/>
      <c r="G29" s="345"/>
      <c r="H29" s="345"/>
      <c r="I29" s="345"/>
    </row>
    <row r="30" spans="2:9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6"/>
      <c r="G52" s="346"/>
      <c r="H52" s="346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217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7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409575</xdr:colOff>
                <xdr:row>12</xdr:row>
                <xdr:rowOff>57150</xdr:rowOff>
              </from>
              <to>
                <xdr:col>3</xdr:col>
                <xdr:colOff>485775</xdr:colOff>
                <xdr:row>16</xdr:row>
                <xdr:rowOff>57150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8"/>
  <sheetViews>
    <sheetView showZeros="0" zoomScaleNormal="100" workbookViewId="0">
      <pane xSplit="2" ySplit="5" topLeftCell="C52" activePane="bottomRight" state="frozen"/>
      <selection activeCell="N19" sqref="N19"/>
      <selection pane="topRight" activeCell="N19" sqref="N19"/>
      <selection pane="bottomLeft" activeCell="N19" sqref="N19"/>
      <selection pane="bottomRight" activeCell="C6" sqref="C6:G64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7109375" style="2" customWidth="1"/>
    <col min="4" max="6" width="9.28515625" style="2" customWidth="1"/>
    <col min="7" max="7" width="9" style="2" customWidth="1"/>
    <col min="8" max="8" width="11.28515625" style="2" customWidth="1"/>
    <col min="9" max="11" width="8.5703125" style="2" customWidth="1"/>
    <col min="12" max="12" width="9.85546875" style="2" customWidth="1"/>
    <col min="13" max="16384" width="11.42578125" style="2"/>
  </cols>
  <sheetData>
    <row r="1" spans="1:12" ht="22.5" customHeight="1" x14ac:dyDescent="0.25">
      <c r="A1" s="1" t="s">
        <v>0</v>
      </c>
      <c r="G1" s="3"/>
      <c r="L1" s="3" t="s">
        <v>92</v>
      </c>
    </row>
    <row r="2" spans="1:12" ht="65.25" customHeight="1" x14ac:dyDescent="0.25">
      <c r="A2" s="359" t="s">
        <v>200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25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28" t="s">
        <v>204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2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203</v>
      </c>
      <c r="D6" s="9">
        <v>47</v>
      </c>
      <c r="E6" s="9">
        <v>13</v>
      </c>
      <c r="F6" s="9">
        <v>10</v>
      </c>
      <c r="G6" s="35">
        <v>23</v>
      </c>
      <c r="H6" s="137">
        <f>D6/C6</f>
        <v>0.23152709359605911</v>
      </c>
      <c r="I6" s="137">
        <f>G6/D6</f>
        <v>0.48936170212765956</v>
      </c>
      <c r="J6" s="137">
        <f>E6/G6</f>
        <v>0.56521739130434778</v>
      </c>
      <c r="K6" s="137">
        <f>F6/G6</f>
        <v>0.43478260869565216</v>
      </c>
      <c r="L6" s="132">
        <f>G6/C6</f>
        <v>0.11330049261083744</v>
      </c>
    </row>
    <row r="7" spans="1:12" ht="15.75" customHeight="1" x14ac:dyDescent="0.25">
      <c r="A7" s="21">
        <v>2</v>
      </c>
      <c r="B7" s="22" t="s">
        <v>14</v>
      </c>
      <c r="C7" s="11">
        <v>155</v>
      </c>
      <c r="D7" s="11">
        <v>32</v>
      </c>
      <c r="E7" s="11">
        <v>10</v>
      </c>
      <c r="F7" s="11">
        <v>7</v>
      </c>
      <c r="G7" s="36">
        <v>17</v>
      </c>
      <c r="H7" s="138">
        <f t="shared" ref="H7" si="0">D7/C7</f>
        <v>0.20645161290322581</v>
      </c>
      <c r="I7" s="138">
        <f>G7/D7</f>
        <v>0.53125</v>
      </c>
      <c r="J7" s="138">
        <f>E7/G7</f>
        <v>0.58823529411764708</v>
      </c>
      <c r="K7" s="138">
        <f>F7/G7</f>
        <v>0.41176470588235292</v>
      </c>
      <c r="L7" s="133">
        <f>G7/C7</f>
        <v>0.10967741935483871</v>
      </c>
    </row>
    <row r="8" spans="1:12" ht="15.75" customHeight="1" x14ac:dyDescent="0.25">
      <c r="A8" s="21">
        <v>3</v>
      </c>
      <c r="B8" s="22" t="s">
        <v>15</v>
      </c>
      <c r="C8" s="11">
        <v>40</v>
      </c>
      <c r="D8" s="11">
        <v>14</v>
      </c>
      <c r="E8" s="11">
        <v>3</v>
      </c>
      <c r="F8" s="11">
        <v>5</v>
      </c>
      <c r="G8" s="36">
        <v>8</v>
      </c>
      <c r="H8" s="138">
        <f t="shared" ref="H8:H61" si="1">D8/C8</f>
        <v>0.35</v>
      </c>
      <c r="I8" s="138">
        <f t="shared" ref="I8:I61" si="2">G8/D8</f>
        <v>0.5714285714285714</v>
      </c>
      <c r="J8" s="138">
        <f t="shared" ref="J8:J61" si="3">E8/G8</f>
        <v>0.375</v>
      </c>
      <c r="K8" s="138">
        <f t="shared" ref="K8:K61" si="4">F8/G8</f>
        <v>0.625</v>
      </c>
      <c r="L8" s="133">
        <f t="shared" ref="L8:L61" si="5">G8/C8</f>
        <v>0.2</v>
      </c>
    </row>
    <row r="9" spans="1:12" ht="15.75" customHeight="1" x14ac:dyDescent="0.25">
      <c r="A9" s="21">
        <v>4</v>
      </c>
      <c r="B9" s="22" t="s">
        <v>16</v>
      </c>
      <c r="C9" s="11">
        <v>43</v>
      </c>
      <c r="D9" s="11">
        <v>11</v>
      </c>
      <c r="E9" s="11">
        <v>2</v>
      </c>
      <c r="F9" s="11">
        <v>3</v>
      </c>
      <c r="G9" s="36">
        <v>5</v>
      </c>
      <c r="H9" s="138">
        <f t="shared" si="1"/>
        <v>0.2558139534883721</v>
      </c>
      <c r="I9" s="138">
        <f t="shared" si="2"/>
        <v>0.45454545454545453</v>
      </c>
      <c r="J9" s="138">
        <f t="shared" si="3"/>
        <v>0.4</v>
      </c>
      <c r="K9" s="138">
        <f t="shared" si="4"/>
        <v>0.6</v>
      </c>
      <c r="L9" s="133">
        <f t="shared" si="5"/>
        <v>0.11627906976744186</v>
      </c>
    </row>
    <row r="10" spans="1:12" ht="15.75" customHeight="1" x14ac:dyDescent="0.25">
      <c r="A10" s="21">
        <v>5</v>
      </c>
      <c r="B10" s="22" t="s">
        <v>17</v>
      </c>
      <c r="C10" s="11">
        <v>177</v>
      </c>
      <c r="D10" s="11">
        <v>59</v>
      </c>
      <c r="E10" s="11">
        <v>11</v>
      </c>
      <c r="F10" s="11">
        <v>10</v>
      </c>
      <c r="G10" s="36">
        <v>21</v>
      </c>
      <c r="H10" s="138">
        <f t="shared" si="1"/>
        <v>0.33333333333333331</v>
      </c>
      <c r="I10" s="138">
        <f t="shared" si="2"/>
        <v>0.3559322033898305</v>
      </c>
      <c r="J10" s="138">
        <f t="shared" si="3"/>
        <v>0.52380952380952384</v>
      </c>
      <c r="K10" s="138">
        <f t="shared" si="4"/>
        <v>0.47619047619047616</v>
      </c>
      <c r="L10" s="133">
        <f t="shared" si="5"/>
        <v>0.11864406779661017</v>
      </c>
    </row>
    <row r="11" spans="1:12" ht="15.75" customHeight="1" x14ac:dyDescent="0.25">
      <c r="A11" s="21">
        <v>6</v>
      </c>
      <c r="B11" s="22" t="s">
        <v>185</v>
      </c>
      <c r="C11" s="11">
        <v>154</v>
      </c>
      <c r="D11" s="11">
        <v>63</v>
      </c>
      <c r="E11" s="11">
        <v>9</v>
      </c>
      <c r="F11" s="11">
        <v>11</v>
      </c>
      <c r="G11" s="36">
        <v>20</v>
      </c>
      <c r="H11" s="138">
        <f t="shared" si="1"/>
        <v>0.40909090909090912</v>
      </c>
      <c r="I11" s="138">
        <f t="shared" si="2"/>
        <v>0.31746031746031744</v>
      </c>
      <c r="J11" s="138">
        <f t="shared" si="3"/>
        <v>0.45</v>
      </c>
      <c r="K11" s="138">
        <f t="shared" si="4"/>
        <v>0.55000000000000004</v>
      </c>
      <c r="L11" s="133">
        <f t="shared" si="5"/>
        <v>0.12987012987012986</v>
      </c>
    </row>
    <row r="12" spans="1:12" ht="15.75" customHeight="1" x14ac:dyDescent="0.25">
      <c r="A12" s="23">
        <v>7</v>
      </c>
      <c r="B12" s="22" t="s">
        <v>186</v>
      </c>
      <c r="C12" s="11">
        <v>75</v>
      </c>
      <c r="D12" s="11">
        <v>26</v>
      </c>
      <c r="E12" s="11">
        <v>5</v>
      </c>
      <c r="F12" s="11">
        <v>6</v>
      </c>
      <c r="G12" s="36">
        <v>11</v>
      </c>
      <c r="H12" s="138">
        <f t="shared" si="1"/>
        <v>0.34666666666666668</v>
      </c>
      <c r="I12" s="138">
        <f t="shared" si="2"/>
        <v>0.42307692307692307</v>
      </c>
      <c r="J12" s="138">
        <f t="shared" si="3"/>
        <v>0.45454545454545453</v>
      </c>
      <c r="K12" s="138">
        <f t="shared" si="4"/>
        <v>0.54545454545454541</v>
      </c>
      <c r="L12" s="133">
        <f t="shared" si="5"/>
        <v>0.14666666666666667</v>
      </c>
    </row>
    <row r="13" spans="1:12" ht="15.75" customHeight="1" x14ac:dyDescent="0.25">
      <c r="A13" s="23">
        <v>8</v>
      </c>
      <c r="B13" s="22" t="s">
        <v>20</v>
      </c>
      <c r="C13" s="11">
        <v>35</v>
      </c>
      <c r="D13" s="11">
        <v>8</v>
      </c>
      <c r="E13" s="11">
        <v>2</v>
      </c>
      <c r="F13" s="11">
        <v>1</v>
      </c>
      <c r="G13" s="36">
        <v>3</v>
      </c>
      <c r="H13" s="138">
        <f t="shared" si="1"/>
        <v>0.22857142857142856</v>
      </c>
      <c r="I13" s="138">
        <f t="shared" si="2"/>
        <v>0.375</v>
      </c>
      <c r="J13" s="138">
        <f t="shared" si="3"/>
        <v>0.66666666666666663</v>
      </c>
      <c r="K13" s="138">
        <f t="shared" si="4"/>
        <v>0.33333333333333331</v>
      </c>
      <c r="L13" s="133">
        <f t="shared" si="5"/>
        <v>8.5714285714285715E-2</v>
      </c>
    </row>
    <row r="14" spans="1:12" ht="15.75" customHeight="1" x14ac:dyDescent="0.25">
      <c r="A14" s="23">
        <v>9</v>
      </c>
      <c r="B14" s="22" t="s">
        <v>21</v>
      </c>
      <c r="C14" s="11">
        <v>86</v>
      </c>
      <c r="D14" s="11">
        <v>30</v>
      </c>
      <c r="E14" s="11">
        <v>5</v>
      </c>
      <c r="F14" s="11">
        <v>8</v>
      </c>
      <c r="G14" s="36">
        <v>13</v>
      </c>
      <c r="H14" s="138">
        <f t="shared" si="1"/>
        <v>0.34883720930232559</v>
      </c>
      <c r="I14" s="138">
        <f t="shared" si="2"/>
        <v>0.43333333333333335</v>
      </c>
      <c r="J14" s="138">
        <f t="shared" si="3"/>
        <v>0.38461538461538464</v>
      </c>
      <c r="K14" s="138">
        <f t="shared" si="4"/>
        <v>0.61538461538461542</v>
      </c>
      <c r="L14" s="133">
        <f t="shared" si="5"/>
        <v>0.15116279069767441</v>
      </c>
    </row>
    <row r="15" spans="1:12" ht="15.75" customHeight="1" x14ac:dyDescent="0.25">
      <c r="A15" s="23">
        <v>10</v>
      </c>
      <c r="B15" s="22" t="s">
        <v>22</v>
      </c>
      <c r="C15" s="11">
        <v>23</v>
      </c>
      <c r="D15" s="11">
        <v>10</v>
      </c>
      <c r="E15" s="11">
        <v>2</v>
      </c>
      <c r="F15" s="11">
        <v>3</v>
      </c>
      <c r="G15" s="36">
        <v>5</v>
      </c>
      <c r="H15" s="138">
        <f t="shared" si="1"/>
        <v>0.43478260869565216</v>
      </c>
      <c r="I15" s="138">
        <f t="shared" si="2"/>
        <v>0.5</v>
      </c>
      <c r="J15" s="138">
        <f t="shared" si="3"/>
        <v>0.4</v>
      </c>
      <c r="K15" s="138">
        <f t="shared" si="4"/>
        <v>0.6</v>
      </c>
      <c r="L15" s="133">
        <f t="shared" si="5"/>
        <v>0.21739130434782608</v>
      </c>
    </row>
    <row r="16" spans="1:12" ht="15.75" customHeight="1" x14ac:dyDescent="0.25">
      <c r="A16" s="23">
        <v>11</v>
      </c>
      <c r="B16" s="22" t="s">
        <v>187</v>
      </c>
      <c r="C16" s="11">
        <v>127</v>
      </c>
      <c r="D16" s="11">
        <v>37</v>
      </c>
      <c r="E16" s="11">
        <v>8</v>
      </c>
      <c r="F16" s="11">
        <v>3</v>
      </c>
      <c r="G16" s="36">
        <v>11</v>
      </c>
      <c r="H16" s="138">
        <f t="shared" si="1"/>
        <v>0.29133858267716534</v>
      </c>
      <c r="I16" s="138">
        <f t="shared" si="2"/>
        <v>0.29729729729729731</v>
      </c>
      <c r="J16" s="138">
        <f t="shared" si="3"/>
        <v>0.72727272727272729</v>
      </c>
      <c r="K16" s="138">
        <f t="shared" si="4"/>
        <v>0.27272727272727271</v>
      </c>
      <c r="L16" s="133">
        <f t="shared" si="5"/>
        <v>8.6614173228346455E-2</v>
      </c>
    </row>
    <row r="17" spans="1:12" ht="15.75" customHeight="1" x14ac:dyDescent="0.25">
      <c r="A17" s="23">
        <v>12</v>
      </c>
      <c r="B17" s="22" t="s">
        <v>188</v>
      </c>
      <c r="C17" s="11">
        <v>26</v>
      </c>
      <c r="D17" s="11">
        <v>10</v>
      </c>
      <c r="E17" s="11">
        <v>2</v>
      </c>
      <c r="F17" s="11">
        <v>1</v>
      </c>
      <c r="G17" s="36">
        <v>3</v>
      </c>
      <c r="H17" s="138">
        <f t="shared" si="1"/>
        <v>0.38461538461538464</v>
      </c>
      <c r="I17" s="138">
        <f t="shared" si="2"/>
        <v>0.3</v>
      </c>
      <c r="J17" s="138">
        <f t="shared" si="3"/>
        <v>0.66666666666666663</v>
      </c>
      <c r="K17" s="138">
        <f t="shared" si="4"/>
        <v>0.33333333333333331</v>
      </c>
      <c r="L17" s="133">
        <f t="shared" si="5"/>
        <v>0.11538461538461539</v>
      </c>
    </row>
    <row r="18" spans="1:12" ht="15.75" customHeight="1" x14ac:dyDescent="0.25">
      <c r="A18" s="23">
        <v>13</v>
      </c>
      <c r="B18" s="22" t="s">
        <v>189</v>
      </c>
      <c r="C18" s="11">
        <v>6</v>
      </c>
      <c r="D18" s="11">
        <v>3</v>
      </c>
      <c r="E18" s="11">
        <v>0</v>
      </c>
      <c r="F18" s="11">
        <v>1</v>
      </c>
      <c r="G18" s="36">
        <v>1</v>
      </c>
      <c r="H18" s="138">
        <f t="shared" si="1"/>
        <v>0.5</v>
      </c>
      <c r="I18" s="138">
        <f t="shared" si="2"/>
        <v>0.33333333333333331</v>
      </c>
      <c r="J18" s="138">
        <f t="shared" si="3"/>
        <v>0</v>
      </c>
      <c r="K18" s="138">
        <f t="shared" si="4"/>
        <v>1</v>
      </c>
      <c r="L18" s="133">
        <f t="shared" si="5"/>
        <v>0.16666666666666666</v>
      </c>
    </row>
    <row r="19" spans="1:12" ht="15.75" customHeight="1" x14ac:dyDescent="0.25">
      <c r="A19" s="23">
        <v>14</v>
      </c>
      <c r="B19" s="24" t="s">
        <v>190</v>
      </c>
      <c r="C19" s="11">
        <v>78</v>
      </c>
      <c r="D19" s="11">
        <v>31</v>
      </c>
      <c r="E19" s="11">
        <v>5</v>
      </c>
      <c r="F19" s="11">
        <v>7</v>
      </c>
      <c r="G19" s="36">
        <v>12</v>
      </c>
      <c r="H19" s="138">
        <f t="shared" si="1"/>
        <v>0.39743589743589741</v>
      </c>
      <c r="I19" s="138">
        <f t="shared" si="2"/>
        <v>0.38709677419354838</v>
      </c>
      <c r="J19" s="138">
        <f t="shared" si="3"/>
        <v>0.41666666666666669</v>
      </c>
      <c r="K19" s="138">
        <f t="shared" si="4"/>
        <v>0.58333333333333337</v>
      </c>
      <c r="L19" s="133">
        <f t="shared" si="5"/>
        <v>0.15384615384615385</v>
      </c>
    </row>
    <row r="20" spans="1:12" ht="15.75" customHeight="1" x14ac:dyDescent="0.25">
      <c r="A20" s="23">
        <v>15</v>
      </c>
      <c r="B20" s="24" t="s">
        <v>191</v>
      </c>
      <c r="C20" s="11">
        <v>26</v>
      </c>
      <c r="D20" s="11">
        <v>6</v>
      </c>
      <c r="E20" s="11">
        <v>2</v>
      </c>
      <c r="F20" s="11">
        <v>0</v>
      </c>
      <c r="G20" s="36">
        <v>2</v>
      </c>
      <c r="H20" s="138">
        <f t="shared" si="1"/>
        <v>0.23076923076923078</v>
      </c>
      <c r="I20" s="138">
        <f t="shared" si="2"/>
        <v>0.33333333333333331</v>
      </c>
      <c r="J20" s="138">
        <f t="shared" si="3"/>
        <v>1</v>
      </c>
      <c r="K20" s="138">
        <f t="shared" si="4"/>
        <v>0</v>
      </c>
      <c r="L20" s="133">
        <f t="shared" si="5"/>
        <v>7.6923076923076927E-2</v>
      </c>
    </row>
    <row r="21" spans="1:12" ht="15.75" customHeight="1" x14ac:dyDescent="0.25">
      <c r="A21" s="23">
        <v>16</v>
      </c>
      <c r="B21" s="22" t="s">
        <v>192</v>
      </c>
      <c r="C21" s="11">
        <v>120</v>
      </c>
      <c r="D21" s="11">
        <v>35</v>
      </c>
      <c r="E21" s="11">
        <v>7</v>
      </c>
      <c r="F21" s="11">
        <v>10</v>
      </c>
      <c r="G21" s="36">
        <v>17</v>
      </c>
      <c r="H21" s="138">
        <f t="shared" si="1"/>
        <v>0.29166666666666669</v>
      </c>
      <c r="I21" s="138">
        <f t="shared" si="2"/>
        <v>0.48571428571428571</v>
      </c>
      <c r="J21" s="138">
        <f t="shared" si="3"/>
        <v>0.41176470588235292</v>
      </c>
      <c r="K21" s="138">
        <f t="shared" si="4"/>
        <v>0.58823529411764708</v>
      </c>
      <c r="L21" s="133">
        <f t="shared" si="5"/>
        <v>0.14166666666666666</v>
      </c>
    </row>
    <row r="22" spans="1:12" ht="15.75" customHeight="1" x14ac:dyDescent="0.25">
      <c r="A22" s="23">
        <v>17</v>
      </c>
      <c r="B22" s="22" t="s">
        <v>29</v>
      </c>
      <c r="C22" s="11">
        <v>46</v>
      </c>
      <c r="D22" s="11">
        <v>21</v>
      </c>
      <c r="E22" s="11">
        <v>2</v>
      </c>
      <c r="F22" s="11">
        <v>5</v>
      </c>
      <c r="G22" s="36">
        <v>7</v>
      </c>
      <c r="H22" s="138">
        <f t="shared" si="1"/>
        <v>0.45652173913043476</v>
      </c>
      <c r="I22" s="138">
        <f t="shared" si="2"/>
        <v>0.33333333333333331</v>
      </c>
      <c r="J22" s="138">
        <f t="shared" si="3"/>
        <v>0.2857142857142857</v>
      </c>
      <c r="K22" s="138">
        <f t="shared" si="4"/>
        <v>0.7142857142857143</v>
      </c>
      <c r="L22" s="133">
        <f t="shared" si="5"/>
        <v>0.15217391304347827</v>
      </c>
    </row>
    <row r="23" spans="1:12" ht="15.75" customHeight="1" x14ac:dyDescent="0.2">
      <c r="A23" s="23">
        <v>18</v>
      </c>
      <c r="B23" s="25" t="s">
        <v>30</v>
      </c>
      <c r="C23" s="11">
        <v>59</v>
      </c>
      <c r="D23" s="11">
        <v>18</v>
      </c>
      <c r="E23" s="11">
        <v>3</v>
      </c>
      <c r="F23" s="11">
        <v>2</v>
      </c>
      <c r="G23" s="36">
        <v>5</v>
      </c>
      <c r="H23" s="138">
        <f t="shared" si="1"/>
        <v>0.30508474576271188</v>
      </c>
      <c r="I23" s="138">
        <f t="shared" si="2"/>
        <v>0.27777777777777779</v>
      </c>
      <c r="J23" s="138">
        <f t="shared" si="3"/>
        <v>0.6</v>
      </c>
      <c r="K23" s="138">
        <f t="shared" si="4"/>
        <v>0.4</v>
      </c>
      <c r="L23" s="133">
        <f t="shared" si="5"/>
        <v>8.4745762711864403E-2</v>
      </c>
    </row>
    <row r="24" spans="1:12" ht="15.75" customHeight="1" x14ac:dyDescent="0.25">
      <c r="A24" s="23">
        <v>19</v>
      </c>
      <c r="B24" s="22" t="s">
        <v>31</v>
      </c>
      <c r="C24" s="11">
        <v>72</v>
      </c>
      <c r="D24" s="11">
        <v>23</v>
      </c>
      <c r="E24" s="11">
        <v>4</v>
      </c>
      <c r="F24" s="11">
        <v>3</v>
      </c>
      <c r="G24" s="36">
        <v>7</v>
      </c>
      <c r="H24" s="138">
        <f t="shared" si="1"/>
        <v>0.31944444444444442</v>
      </c>
      <c r="I24" s="138">
        <f t="shared" si="2"/>
        <v>0.30434782608695654</v>
      </c>
      <c r="J24" s="138">
        <f t="shared" si="3"/>
        <v>0.5714285714285714</v>
      </c>
      <c r="K24" s="138">
        <f t="shared" si="4"/>
        <v>0.42857142857142855</v>
      </c>
      <c r="L24" s="133">
        <f t="shared" si="5"/>
        <v>9.7222222222222224E-2</v>
      </c>
    </row>
    <row r="25" spans="1:12" ht="15.75" customHeight="1" x14ac:dyDescent="0.25">
      <c r="A25" s="23">
        <v>20</v>
      </c>
      <c r="B25" s="22" t="s">
        <v>193</v>
      </c>
      <c r="C25" s="11">
        <v>23</v>
      </c>
      <c r="D25" s="11">
        <v>10</v>
      </c>
      <c r="E25" s="11">
        <v>2</v>
      </c>
      <c r="F25" s="11">
        <v>2</v>
      </c>
      <c r="G25" s="36">
        <v>4</v>
      </c>
      <c r="H25" s="138">
        <f t="shared" si="1"/>
        <v>0.43478260869565216</v>
      </c>
      <c r="I25" s="138">
        <f t="shared" si="2"/>
        <v>0.4</v>
      </c>
      <c r="J25" s="138">
        <f t="shared" si="3"/>
        <v>0.5</v>
      </c>
      <c r="K25" s="138">
        <f t="shared" si="4"/>
        <v>0.5</v>
      </c>
      <c r="L25" s="133">
        <f t="shared" si="5"/>
        <v>0.17391304347826086</v>
      </c>
    </row>
    <row r="26" spans="1:12" ht="15.75" customHeight="1" x14ac:dyDescent="0.25">
      <c r="A26" s="23">
        <v>21</v>
      </c>
      <c r="B26" s="24" t="s">
        <v>194</v>
      </c>
      <c r="C26" s="11">
        <v>92</v>
      </c>
      <c r="D26" s="11">
        <v>28</v>
      </c>
      <c r="E26" s="11">
        <v>6</v>
      </c>
      <c r="F26" s="11">
        <v>7</v>
      </c>
      <c r="G26" s="36">
        <v>13</v>
      </c>
      <c r="H26" s="138">
        <f t="shared" si="1"/>
        <v>0.30434782608695654</v>
      </c>
      <c r="I26" s="138">
        <f t="shared" si="2"/>
        <v>0.4642857142857143</v>
      </c>
      <c r="J26" s="138">
        <f t="shared" si="3"/>
        <v>0.46153846153846156</v>
      </c>
      <c r="K26" s="138">
        <f t="shared" si="4"/>
        <v>0.53846153846153844</v>
      </c>
      <c r="L26" s="133">
        <f t="shared" si="5"/>
        <v>0.14130434782608695</v>
      </c>
    </row>
    <row r="27" spans="1:12" ht="15.75" customHeight="1" x14ac:dyDescent="0.25">
      <c r="A27" s="23">
        <v>22</v>
      </c>
      <c r="B27" s="24" t="s">
        <v>34</v>
      </c>
      <c r="C27" s="11">
        <v>128</v>
      </c>
      <c r="D27" s="11">
        <v>51</v>
      </c>
      <c r="E27" s="11">
        <v>8</v>
      </c>
      <c r="F27" s="11">
        <v>15</v>
      </c>
      <c r="G27" s="36">
        <v>23</v>
      </c>
      <c r="H27" s="138">
        <f t="shared" si="1"/>
        <v>0.3984375</v>
      </c>
      <c r="I27" s="138">
        <f t="shared" si="2"/>
        <v>0.45098039215686275</v>
      </c>
      <c r="J27" s="138">
        <f t="shared" si="3"/>
        <v>0.34782608695652173</v>
      </c>
      <c r="K27" s="138">
        <f t="shared" si="4"/>
        <v>0.65217391304347827</v>
      </c>
      <c r="L27" s="133">
        <f t="shared" si="5"/>
        <v>0.1796875</v>
      </c>
    </row>
    <row r="28" spans="1:12" ht="15.75" customHeight="1" x14ac:dyDescent="0.25">
      <c r="A28" s="23">
        <v>23</v>
      </c>
      <c r="B28" s="22" t="s">
        <v>35</v>
      </c>
      <c r="C28" s="11">
        <v>82</v>
      </c>
      <c r="D28" s="11">
        <v>20</v>
      </c>
      <c r="E28" s="11">
        <v>6</v>
      </c>
      <c r="F28" s="11">
        <v>5</v>
      </c>
      <c r="G28" s="36">
        <v>11</v>
      </c>
      <c r="H28" s="138">
        <f t="shared" si="1"/>
        <v>0.24390243902439024</v>
      </c>
      <c r="I28" s="138">
        <f t="shared" si="2"/>
        <v>0.55000000000000004</v>
      </c>
      <c r="J28" s="138">
        <f t="shared" si="3"/>
        <v>0.54545454545454541</v>
      </c>
      <c r="K28" s="138">
        <f t="shared" si="4"/>
        <v>0.45454545454545453</v>
      </c>
      <c r="L28" s="133">
        <f t="shared" si="5"/>
        <v>0.13414634146341464</v>
      </c>
    </row>
    <row r="29" spans="1:12" ht="15.75" customHeight="1" x14ac:dyDescent="0.25">
      <c r="A29" s="23">
        <v>24</v>
      </c>
      <c r="B29" s="22" t="s">
        <v>36</v>
      </c>
      <c r="C29" s="11">
        <v>29</v>
      </c>
      <c r="D29" s="11">
        <v>13</v>
      </c>
      <c r="E29" s="11">
        <v>2</v>
      </c>
      <c r="F29" s="11">
        <v>2</v>
      </c>
      <c r="G29" s="36">
        <v>4</v>
      </c>
      <c r="H29" s="138">
        <f t="shared" si="1"/>
        <v>0.44827586206896552</v>
      </c>
      <c r="I29" s="138">
        <f t="shared" si="2"/>
        <v>0.30769230769230771</v>
      </c>
      <c r="J29" s="138">
        <f t="shared" si="3"/>
        <v>0.5</v>
      </c>
      <c r="K29" s="138">
        <f t="shared" si="4"/>
        <v>0.5</v>
      </c>
      <c r="L29" s="133">
        <f t="shared" si="5"/>
        <v>0.13793103448275862</v>
      </c>
    </row>
    <row r="30" spans="1:12" ht="15.75" customHeight="1" x14ac:dyDescent="0.25">
      <c r="A30" s="26">
        <v>25</v>
      </c>
      <c r="B30" s="22" t="s">
        <v>37</v>
      </c>
      <c r="C30" s="11">
        <v>147</v>
      </c>
      <c r="D30" s="11">
        <v>44</v>
      </c>
      <c r="E30" s="11">
        <v>10</v>
      </c>
      <c r="F30" s="11">
        <v>7</v>
      </c>
      <c r="G30" s="36">
        <v>17</v>
      </c>
      <c r="H30" s="138">
        <f t="shared" si="1"/>
        <v>0.29931972789115646</v>
      </c>
      <c r="I30" s="138">
        <f t="shared" si="2"/>
        <v>0.38636363636363635</v>
      </c>
      <c r="J30" s="138">
        <f t="shared" si="3"/>
        <v>0.58823529411764708</v>
      </c>
      <c r="K30" s="138">
        <f t="shared" si="4"/>
        <v>0.41176470588235292</v>
      </c>
      <c r="L30" s="133">
        <f t="shared" si="5"/>
        <v>0.11564625850340136</v>
      </c>
    </row>
    <row r="31" spans="1:12" ht="15.75" customHeight="1" x14ac:dyDescent="0.25">
      <c r="A31" s="26">
        <v>26</v>
      </c>
      <c r="B31" s="22" t="s">
        <v>38</v>
      </c>
      <c r="C31" s="11">
        <v>212</v>
      </c>
      <c r="D31" s="11">
        <v>70</v>
      </c>
      <c r="E31" s="11">
        <v>14</v>
      </c>
      <c r="F31" s="11">
        <v>13</v>
      </c>
      <c r="G31" s="36">
        <v>27</v>
      </c>
      <c r="H31" s="138">
        <f t="shared" si="1"/>
        <v>0.330188679245283</v>
      </c>
      <c r="I31" s="138">
        <f t="shared" si="2"/>
        <v>0.38571428571428573</v>
      </c>
      <c r="J31" s="138">
        <f t="shared" si="3"/>
        <v>0.51851851851851849</v>
      </c>
      <c r="K31" s="138">
        <f t="shared" si="4"/>
        <v>0.48148148148148145</v>
      </c>
      <c r="L31" s="133">
        <f t="shared" si="5"/>
        <v>0.12735849056603774</v>
      </c>
    </row>
    <row r="32" spans="1:12" ht="15.75" customHeight="1" x14ac:dyDescent="0.25">
      <c r="A32" s="26">
        <v>27</v>
      </c>
      <c r="B32" s="22" t="s">
        <v>39</v>
      </c>
      <c r="C32" s="11">
        <v>319</v>
      </c>
      <c r="D32" s="11">
        <v>89</v>
      </c>
      <c r="E32" s="11">
        <v>20</v>
      </c>
      <c r="F32" s="11">
        <v>12</v>
      </c>
      <c r="G32" s="36">
        <v>32</v>
      </c>
      <c r="H32" s="138">
        <f t="shared" si="1"/>
        <v>0.27899686520376177</v>
      </c>
      <c r="I32" s="138">
        <f t="shared" si="2"/>
        <v>0.3595505617977528</v>
      </c>
      <c r="J32" s="138">
        <f t="shared" si="3"/>
        <v>0.625</v>
      </c>
      <c r="K32" s="138">
        <f t="shared" si="4"/>
        <v>0.375</v>
      </c>
      <c r="L32" s="133">
        <f t="shared" si="5"/>
        <v>0.10031347962382445</v>
      </c>
    </row>
    <row r="33" spans="1:12" ht="15.75" customHeight="1" x14ac:dyDescent="0.25">
      <c r="A33" s="26">
        <v>28</v>
      </c>
      <c r="B33" s="22" t="s">
        <v>40</v>
      </c>
      <c r="C33" s="11">
        <v>164</v>
      </c>
      <c r="D33" s="11">
        <v>43</v>
      </c>
      <c r="E33" s="11">
        <v>11</v>
      </c>
      <c r="F33" s="11">
        <v>6</v>
      </c>
      <c r="G33" s="36">
        <v>17</v>
      </c>
      <c r="H33" s="138">
        <f t="shared" si="1"/>
        <v>0.26219512195121952</v>
      </c>
      <c r="I33" s="138">
        <f t="shared" si="2"/>
        <v>0.39534883720930231</v>
      </c>
      <c r="J33" s="138">
        <f t="shared" si="3"/>
        <v>0.6470588235294118</v>
      </c>
      <c r="K33" s="138">
        <f t="shared" si="4"/>
        <v>0.35294117647058826</v>
      </c>
      <c r="L33" s="133">
        <f t="shared" si="5"/>
        <v>0.10365853658536585</v>
      </c>
    </row>
    <row r="34" spans="1:12" ht="15.75" customHeight="1" x14ac:dyDescent="0.25">
      <c r="A34" s="26">
        <v>29</v>
      </c>
      <c r="B34" s="22" t="s">
        <v>41</v>
      </c>
      <c r="C34" s="11">
        <v>60</v>
      </c>
      <c r="D34" s="11">
        <v>22</v>
      </c>
      <c r="E34" s="11">
        <v>4</v>
      </c>
      <c r="F34" s="11">
        <v>3</v>
      </c>
      <c r="G34" s="36">
        <v>7</v>
      </c>
      <c r="H34" s="138">
        <f t="shared" si="1"/>
        <v>0.36666666666666664</v>
      </c>
      <c r="I34" s="138">
        <f t="shared" si="2"/>
        <v>0.31818181818181818</v>
      </c>
      <c r="J34" s="138">
        <f t="shared" si="3"/>
        <v>0.5714285714285714</v>
      </c>
      <c r="K34" s="138">
        <f t="shared" si="4"/>
        <v>0.42857142857142855</v>
      </c>
      <c r="L34" s="133">
        <f t="shared" si="5"/>
        <v>0.11666666666666667</v>
      </c>
    </row>
    <row r="35" spans="1:12" ht="15.75" customHeight="1" x14ac:dyDescent="0.25">
      <c r="A35" s="26">
        <v>30</v>
      </c>
      <c r="B35" s="22" t="s">
        <v>42</v>
      </c>
      <c r="C35" s="11">
        <v>87</v>
      </c>
      <c r="D35" s="11">
        <v>24</v>
      </c>
      <c r="E35" s="11">
        <v>5</v>
      </c>
      <c r="F35" s="11">
        <v>2</v>
      </c>
      <c r="G35" s="36">
        <v>7</v>
      </c>
      <c r="H35" s="138">
        <f t="shared" si="1"/>
        <v>0.27586206896551724</v>
      </c>
      <c r="I35" s="138">
        <f t="shared" si="2"/>
        <v>0.29166666666666669</v>
      </c>
      <c r="J35" s="138">
        <f t="shared" si="3"/>
        <v>0.7142857142857143</v>
      </c>
      <c r="K35" s="138">
        <f t="shared" si="4"/>
        <v>0.2857142857142857</v>
      </c>
      <c r="L35" s="133">
        <f t="shared" si="5"/>
        <v>8.0459770114942528E-2</v>
      </c>
    </row>
    <row r="36" spans="1:12" ht="15.75" customHeight="1" x14ac:dyDescent="0.25">
      <c r="A36" s="26">
        <v>31</v>
      </c>
      <c r="B36" s="22" t="s">
        <v>43</v>
      </c>
      <c r="C36" s="11">
        <v>108</v>
      </c>
      <c r="D36" s="11">
        <v>31</v>
      </c>
      <c r="E36" s="11">
        <v>7</v>
      </c>
      <c r="F36" s="11">
        <v>4</v>
      </c>
      <c r="G36" s="36">
        <v>11</v>
      </c>
      <c r="H36" s="138">
        <f t="shared" si="1"/>
        <v>0.28703703703703703</v>
      </c>
      <c r="I36" s="138">
        <f t="shared" si="2"/>
        <v>0.35483870967741937</v>
      </c>
      <c r="J36" s="138">
        <f t="shared" si="3"/>
        <v>0.63636363636363635</v>
      </c>
      <c r="K36" s="138">
        <f t="shared" si="4"/>
        <v>0.36363636363636365</v>
      </c>
      <c r="L36" s="133">
        <f t="shared" si="5"/>
        <v>0.10185185185185185</v>
      </c>
    </row>
    <row r="37" spans="1:12" ht="15.75" customHeight="1" x14ac:dyDescent="0.25">
      <c r="A37" s="26">
        <v>32</v>
      </c>
      <c r="B37" s="22" t="s">
        <v>44</v>
      </c>
      <c r="C37" s="11">
        <v>123</v>
      </c>
      <c r="D37" s="11">
        <v>43</v>
      </c>
      <c r="E37" s="11">
        <v>8</v>
      </c>
      <c r="F37" s="11">
        <v>15</v>
      </c>
      <c r="G37" s="36">
        <v>23</v>
      </c>
      <c r="H37" s="138">
        <f t="shared" si="1"/>
        <v>0.34959349593495936</v>
      </c>
      <c r="I37" s="138">
        <f t="shared" si="2"/>
        <v>0.53488372093023251</v>
      </c>
      <c r="J37" s="138">
        <f t="shared" si="3"/>
        <v>0.34782608695652173</v>
      </c>
      <c r="K37" s="138">
        <f t="shared" si="4"/>
        <v>0.65217391304347827</v>
      </c>
      <c r="L37" s="133">
        <f t="shared" si="5"/>
        <v>0.18699186991869918</v>
      </c>
    </row>
    <row r="38" spans="1:12" ht="15.75" customHeight="1" x14ac:dyDescent="0.25">
      <c r="A38" s="26">
        <v>33</v>
      </c>
      <c r="B38" s="22" t="s">
        <v>45</v>
      </c>
      <c r="C38" s="11">
        <v>106</v>
      </c>
      <c r="D38" s="11">
        <v>35</v>
      </c>
      <c r="E38" s="11">
        <v>7</v>
      </c>
      <c r="F38" s="11">
        <v>5</v>
      </c>
      <c r="G38" s="36">
        <v>12</v>
      </c>
      <c r="H38" s="138">
        <f t="shared" si="1"/>
        <v>0.330188679245283</v>
      </c>
      <c r="I38" s="138">
        <f t="shared" si="2"/>
        <v>0.34285714285714286</v>
      </c>
      <c r="J38" s="138">
        <f t="shared" si="3"/>
        <v>0.58333333333333337</v>
      </c>
      <c r="K38" s="138">
        <f t="shared" si="4"/>
        <v>0.41666666666666669</v>
      </c>
      <c r="L38" s="133">
        <f t="shared" si="5"/>
        <v>0.11320754716981132</v>
      </c>
    </row>
    <row r="39" spans="1:12" ht="15.75" customHeight="1" x14ac:dyDescent="0.25">
      <c r="A39" s="26">
        <v>34</v>
      </c>
      <c r="B39" s="22" t="s">
        <v>46</v>
      </c>
      <c r="C39" s="11">
        <v>29</v>
      </c>
      <c r="D39" s="11">
        <v>12</v>
      </c>
      <c r="E39" s="11">
        <v>2</v>
      </c>
      <c r="F39" s="11">
        <v>0</v>
      </c>
      <c r="G39" s="36">
        <v>2</v>
      </c>
      <c r="H39" s="138">
        <f t="shared" si="1"/>
        <v>0.41379310344827586</v>
      </c>
      <c r="I39" s="138">
        <f t="shared" si="2"/>
        <v>0.16666666666666666</v>
      </c>
      <c r="J39" s="138">
        <f t="shared" si="3"/>
        <v>1</v>
      </c>
      <c r="K39" s="138">
        <f t="shared" si="4"/>
        <v>0</v>
      </c>
      <c r="L39" s="133">
        <f t="shared" si="5"/>
        <v>6.8965517241379309E-2</v>
      </c>
    </row>
    <row r="40" spans="1:12" ht="15.75" customHeight="1" x14ac:dyDescent="0.25">
      <c r="A40" s="26">
        <v>35</v>
      </c>
      <c r="B40" s="22" t="s">
        <v>47</v>
      </c>
      <c r="C40" s="11">
        <v>52</v>
      </c>
      <c r="D40" s="11">
        <v>16</v>
      </c>
      <c r="E40" s="11">
        <v>4</v>
      </c>
      <c r="F40" s="11">
        <v>3</v>
      </c>
      <c r="G40" s="36">
        <v>7</v>
      </c>
      <c r="H40" s="138">
        <f t="shared" si="1"/>
        <v>0.30769230769230771</v>
      </c>
      <c r="I40" s="138">
        <f t="shared" si="2"/>
        <v>0.4375</v>
      </c>
      <c r="J40" s="138">
        <f t="shared" si="3"/>
        <v>0.5714285714285714</v>
      </c>
      <c r="K40" s="138">
        <f t="shared" si="4"/>
        <v>0.42857142857142855</v>
      </c>
      <c r="L40" s="133">
        <f t="shared" si="5"/>
        <v>0.13461538461538461</v>
      </c>
    </row>
    <row r="41" spans="1:12" ht="15.75" customHeight="1" x14ac:dyDescent="0.25">
      <c r="A41" s="26">
        <v>36</v>
      </c>
      <c r="B41" s="22" t="s">
        <v>195</v>
      </c>
      <c r="C41" s="11">
        <v>41</v>
      </c>
      <c r="D41" s="11">
        <v>17</v>
      </c>
      <c r="E41" s="11">
        <v>2</v>
      </c>
      <c r="F41" s="11">
        <v>4</v>
      </c>
      <c r="G41" s="36">
        <v>6</v>
      </c>
      <c r="H41" s="138">
        <f t="shared" si="1"/>
        <v>0.41463414634146339</v>
      </c>
      <c r="I41" s="138">
        <f t="shared" si="2"/>
        <v>0.35294117647058826</v>
      </c>
      <c r="J41" s="138">
        <f t="shared" si="3"/>
        <v>0.33333333333333331</v>
      </c>
      <c r="K41" s="138">
        <f t="shared" si="4"/>
        <v>0.66666666666666663</v>
      </c>
      <c r="L41" s="133">
        <f t="shared" si="5"/>
        <v>0.14634146341463414</v>
      </c>
    </row>
    <row r="42" spans="1:12" ht="15.75" customHeight="1" x14ac:dyDescent="0.25">
      <c r="A42" s="26">
        <v>37</v>
      </c>
      <c r="B42" s="22" t="s">
        <v>196</v>
      </c>
      <c r="C42" s="11">
        <v>18</v>
      </c>
      <c r="D42" s="11">
        <v>7</v>
      </c>
      <c r="E42" s="11">
        <v>1</v>
      </c>
      <c r="F42" s="11">
        <v>3</v>
      </c>
      <c r="G42" s="36">
        <v>4</v>
      </c>
      <c r="H42" s="138">
        <f t="shared" si="1"/>
        <v>0.3888888888888889</v>
      </c>
      <c r="I42" s="138">
        <f t="shared" si="2"/>
        <v>0.5714285714285714</v>
      </c>
      <c r="J42" s="138">
        <f t="shared" si="3"/>
        <v>0.25</v>
      </c>
      <c r="K42" s="138">
        <f t="shared" si="4"/>
        <v>0.75</v>
      </c>
      <c r="L42" s="133">
        <f t="shared" si="5"/>
        <v>0.22222222222222221</v>
      </c>
    </row>
    <row r="43" spans="1:12" ht="15.75" customHeight="1" x14ac:dyDescent="0.25">
      <c r="A43" s="26">
        <v>60</v>
      </c>
      <c r="B43" s="22" t="s">
        <v>50</v>
      </c>
      <c r="C43" s="11">
        <v>223</v>
      </c>
      <c r="D43" s="11">
        <v>91</v>
      </c>
      <c r="E43" s="11">
        <v>15</v>
      </c>
      <c r="F43" s="11">
        <v>16</v>
      </c>
      <c r="G43" s="36">
        <v>31</v>
      </c>
      <c r="H43" s="138">
        <f t="shared" si="1"/>
        <v>0.40807174887892378</v>
      </c>
      <c r="I43" s="138">
        <f t="shared" si="2"/>
        <v>0.34065934065934067</v>
      </c>
      <c r="J43" s="138">
        <f t="shared" si="3"/>
        <v>0.4838709677419355</v>
      </c>
      <c r="K43" s="138">
        <f t="shared" si="4"/>
        <v>0.5161290322580645</v>
      </c>
      <c r="L43" s="133">
        <f t="shared" si="5"/>
        <v>0.13901345291479822</v>
      </c>
    </row>
    <row r="44" spans="1:12" ht="15.75" customHeight="1" x14ac:dyDescent="0.25">
      <c r="A44" s="26">
        <v>61</v>
      </c>
      <c r="B44" s="22" t="s">
        <v>51</v>
      </c>
      <c r="C44" s="11">
        <v>165</v>
      </c>
      <c r="D44" s="11">
        <v>54</v>
      </c>
      <c r="E44" s="11">
        <v>11</v>
      </c>
      <c r="F44" s="11">
        <v>6</v>
      </c>
      <c r="G44" s="36">
        <v>17</v>
      </c>
      <c r="H44" s="138">
        <f t="shared" si="1"/>
        <v>0.32727272727272727</v>
      </c>
      <c r="I44" s="138">
        <f t="shared" si="2"/>
        <v>0.31481481481481483</v>
      </c>
      <c r="J44" s="138">
        <f t="shared" si="3"/>
        <v>0.6470588235294118</v>
      </c>
      <c r="K44" s="138">
        <f t="shared" si="4"/>
        <v>0.35294117647058826</v>
      </c>
      <c r="L44" s="133">
        <f t="shared" si="5"/>
        <v>0.10303030303030303</v>
      </c>
    </row>
    <row r="45" spans="1:12" ht="15.75" customHeight="1" x14ac:dyDescent="0.25">
      <c r="A45" s="26">
        <v>62</v>
      </c>
      <c r="B45" s="22" t="s">
        <v>52</v>
      </c>
      <c r="C45" s="11">
        <v>129</v>
      </c>
      <c r="D45" s="11">
        <v>39</v>
      </c>
      <c r="E45" s="11">
        <v>8</v>
      </c>
      <c r="F45" s="11">
        <v>5</v>
      </c>
      <c r="G45" s="36">
        <v>13</v>
      </c>
      <c r="H45" s="138">
        <f t="shared" si="1"/>
        <v>0.30232558139534882</v>
      </c>
      <c r="I45" s="138">
        <f t="shared" si="2"/>
        <v>0.33333333333333331</v>
      </c>
      <c r="J45" s="138">
        <f t="shared" si="3"/>
        <v>0.61538461538461542</v>
      </c>
      <c r="K45" s="138">
        <f t="shared" si="4"/>
        <v>0.38461538461538464</v>
      </c>
      <c r="L45" s="133">
        <f t="shared" si="5"/>
        <v>0.10077519379844961</v>
      </c>
    </row>
    <row r="46" spans="1:12" ht="15.75" customHeight="1" x14ac:dyDescent="0.25">
      <c r="A46" s="26">
        <v>63</v>
      </c>
      <c r="B46" s="22" t="s">
        <v>53</v>
      </c>
      <c r="C46" s="11">
        <v>182</v>
      </c>
      <c r="D46" s="11">
        <v>56</v>
      </c>
      <c r="E46" s="11">
        <v>11</v>
      </c>
      <c r="F46" s="11">
        <v>11</v>
      </c>
      <c r="G46" s="36">
        <v>22</v>
      </c>
      <c r="H46" s="138">
        <f t="shared" si="1"/>
        <v>0.30769230769230771</v>
      </c>
      <c r="I46" s="138">
        <f t="shared" si="2"/>
        <v>0.39285714285714285</v>
      </c>
      <c r="J46" s="138">
        <f t="shared" si="3"/>
        <v>0.5</v>
      </c>
      <c r="K46" s="138">
        <f t="shared" si="4"/>
        <v>0.5</v>
      </c>
      <c r="L46" s="133">
        <f t="shared" si="5"/>
        <v>0.12087912087912088</v>
      </c>
    </row>
    <row r="47" spans="1:12" ht="15.75" customHeight="1" x14ac:dyDescent="0.25">
      <c r="A47" s="26">
        <v>64</v>
      </c>
      <c r="B47" s="22" t="s">
        <v>54</v>
      </c>
      <c r="C47" s="11">
        <v>91</v>
      </c>
      <c r="D47" s="11">
        <v>32</v>
      </c>
      <c r="E47" s="11">
        <v>6</v>
      </c>
      <c r="F47" s="11">
        <v>5</v>
      </c>
      <c r="G47" s="36">
        <v>11</v>
      </c>
      <c r="H47" s="138">
        <f t="shared" si="1"/>
        <v>0.35164835164835168</v>
      </c>
      <c r="I47" s="138">
        <f t="shared" si="2"/>
        <v>0.34375</v>
      </c>
      <c r="J47" s="138">
        <f t="shared" si="3"/>
        <v>0.54545454545454541</v>
      </c>
      <c r="K47" s="138">
        <f t="shared" si="4"/>
        <v>0.45454545454545453</v>
      </c>
      <c r="L47" s="133">
        <f t="shared" si="5"/>
        <v>0.12087912087912088</v>
      </c>
    </row>
    <row r="48" spans="1:12" ht="15.75" customHeight="1" x14ac:dyDescent="0.25">
      <c r="A48" s="26">
        <v>65</v>
      </c>
      <c r="B48" s="22" t="s">
        <v>55</v>
      </c>
      <c r="C48" s="11">
        <v>86</v>
      </c>
      <c r="D48" s="11">
        <v>28</v>
      </c>
      <c r="E48" s="11">
        <v>5</v>
      </c>
      <c r="F48" s="11">
        <v>6</v>
      </c>
      <c r="G48" s="36">
        <v>11</v>
      </c>
      <c r="H48" s="138">
        <f t="shared" si="1"/>
        <v>0.32558139534883723</v>
      </c>
      <c r="I48" s="138">
        <f t="shared" si="2"/>
        <v>0.39285714285714285</v>
      </c>
      <c r="J48" s="138">
        <f t="shared" si="3"/>
        <v>0.45454545454545453</v>
      </c>
      <c r="K48" s="138">
        <f t="shared" si="4"/>
        <v>0.54545454545454541</v>
      </c>
      <c r="L48" s="133">
        <f t="shared" si="5"/>
        <v>0.12790697674418605</v>
      </c>
    </row>
    <row r="49" spans="1:16" ht="15.75" customHeight="1" x14ac:dyDescent="0.25">
      <c r="A49" s="26">
        <v>66</v>
      </c>
      <c r="B49" s="22" t="s">
        <v>56</v>
      </c>
      <c r="C49" s="11">
        <v>55</v>
      </c>
      <c r="D49" s="11">
        <v>17</v>
      </c>
      <c r="E49" s="11">
        <v>4</v>
      </c>
      <c r="F49" s="11">
        <v>3</v>
      </c>
      <c r="G49" s="36">
        <v>7</v>
      </c>
      <c r="H49" s="138">
        <f t="shared" si="1"/>
        <v>0.30909090909090908</v>
      </c>
      <c r="I49" s="138">
        <f t="shared" si="2"/>
        <v>0.41176470588235292</v>
      </c>
      <c r="J49" s="138">
        <f t="shared" si="3"/>
        <v>0.5714285714285714</v>
      </c>
      <c r="K49" s="138">
        <f t="shared" si="4"/>
        <v>0.42857142857142855</v>
      </c>
      <c r="L49" s="133">
        <f t="shared" si="5"/>
        <v>0.12727272727272726</v>
      </c>
    </row>
    <row r="50" spans="1:16" ht="15.75" customHeight="1" x14ac:dyDescent="0.25">
      <c r="A50" s="26">
        <v>67</v>
      </c>
      <c r="B50" s="22" t="s">
        <v>57</v>
      </c>
      <c r="C50" s="11">
        <v>68</v>
      </c>
      <c r="D50" s="11">
        <v>18</v>
      </c>
      <c r="E50" s="11">
        <v>4</v>
      </c>
      <c r="F50" s="11">
        <v>1</v>
      </c>
      <c r="G50" s="36">
        <v>5</v>
      </c>
      <c r="H50" s="138">
        <f t="shared" si="1"/>
        <v>0.26470588235294118</v>
      </c>
      <c r="I50" s="138">
        <f t="shared" si="2"/>
        <v>0.27777777777777779</v>
      </c>
      <c r="J50" s="138">
        <f t="shared" si="3"/>
        <v>0.8</v>
      </c>
      <c r="K50" s="138">
        <f t="shared" si="4"/>
        <v>0.2</v>
      </c>
      <c r="L50" s="133">
        <f t="shared" si="5"/>
        <v>7.3529411764705885E-2</v>
      </c>
    </row>
    <row r="51" spans="1:16" ht="15.75" customHeight="1" x14ac:dyDescent="0.25">
      <c r="A51" s="26">
        <v>68</v>
      </c>
      <c r="B51" s="22" t="s">
        <v>58</v>
      </c>
      <c r="C51" s="11">
        <v>46</v>
      </c>
      <c r="D51" s="11">
        <v>16</v>
      </c>
      <c r="E51" s="11">
        <v>3</v>
      </c>
      <c r="F51" s="11">
        <v>5</v>
      </c>
      <c r="G51" s="36">
        <v>8</v>
      </c>
      <c r="H51" s="138">
        <f t="shared" si="1"/>
        <v>0.34782608695652173</v>
      </c>
      <c r="I51" s="138">
        <f t="shared" si="2"/>
        <v>0.5</v>
      </c>
      <c r="J51" s="138">
        <f t="shared" si="3"/>
        <v>0.375</v>
      </c>
      <c r="K51" s="138">
        <f t="shared" si="4"/>
        <v>0.625</v>
      </c>
      <c r="L51" s="133">
        <f t="shared" si="5"/>
        <v>0.17391304347826086</v>
      </c>
    </row>
    <row r="52" spans="1:16" ht="15.75" customHeight="1" x14ac:dyDescent="0.25">
      <c r="A52" s="26">
        <v>69</v>
      </c>
      <c r="B52" s="22" t="s">
        <v>59</v>
      </c>
      <c r="C52" s="11">
        <v>34</v>
      </c>
      <c r="D52" s="11">
        <v>12</v>
      </c>
      <c r="E52" s="11">
        <v>2</v>
      </c>
      <c r="F52" s="11">
        <v>3</v>
      </c>
      <c r="G52" s="36">
        <v>5</v>
      </c>
      <c r="H52" s="138">
        <f t="shared" si="1"/>
        <v>0.35294117647058826</v>
      </c>
      <c r="I52" s="138">
        <f t="shared" si="2"/>
        <v>0.41666666666666669</v>
      </c>
      <c r="J52" s="138">
        <f t="shared" si="3"/>
        <v>0.4</v>
      </c>
      <c r="K52" s="138">
        <f t="shared" si="4"/>
        <v>0.6</v>
      </c>
      <c r="L52" s="133">
        <f t="shared" si="5"/>
        <v>0.14705882352941177</v>
      </c>
    </row>
    <row r="53" spans="1:16" ht="15.75" customHeight="1" x14ac:dyDescent="0.25">
      <c r="A53" s="23">
        <v>70</v>
      </c>
      <c r="B53" s="22" t="s">
        <v>197</v>
      </c>
      <c r="C53" s="11">
        <v>54</v>
      </c>
      <c r="D53" s="11">
        <v>21</v>
      </c>
      <c r="E53" s="11">
        <v>3</v>
      </c>
      <c r="F53" s="11">
        <v>5</v>
      </c>
      <c r="G53" s="36">
        <v>8</v>
      </c>
      <c r="H53" s="138">
        <f t="shared" si="1"/>
        <v>0.3888888888888889</v>
      </c>
      <c r="I53" s="138">
        <f t="shared" si="2"/>
        <v>0.38095238095238093</v>
      </c>
      <c r="J53" s="138">
        <f t="shared" si="3"/>
        <v>0.375</v>
      </c>
      <c r="K53" s="138">
        <f t="shared" si="4"/>
        <v>0.625</v>
      </c>
      <c r="L53" s="133">
        <f t="shared" si="5"/>
        <v>0.14814814814814814</v>
      </c>
    </row>
    <row r="54" spans="1:16" ht="15.75" customHeight="1" x14ac:dyDescent="0.25">
      <c r="A54" s="23">
        <v>71</v>
      </c>
      <c r="B54" s="22" t="s">
        <v>61</v>
      </c>
      <c r="C54" s="11">
        <v>49</v>
      </c>
      <c r="D54" s="11">
        <v>18</v>
      </c>
      <c r="E54" s="11">
        <v>3</v>
      </c>
      <c r="F54" s="11">
        <v>3</v>
      </c>
      <c r="G54" s="36">
        <v>6</v>
      </c>
      <c r="H54" s="138">
        <f t="shared" si="1"/>
        <v>0.36734693877551022</v>
      </c>
      <c r="I54" s="138">
        <f t="shared" si="2"/>
        <v>0.33333333333333331</v>
      </c>
      <c r="J54" s="138">
        <f t="shared" si="3"/>
        <v>0.5</v>
      </c>
      <c r="K54" s="138">
        <f t="shared" si="4"/>
        <v>0.5</v>
      </c>
      <c r="L54" s="133">
        <f t="shared" si="5"/>
        <v>0.12244897959183673</v>
      </c>
    </row>
    <row r="55" spans="1:16" ht="15.75" customHeight="1" x14ac:dyDescent="0.25">
      <c r="A55" s="23">
        <v>72</v>
      </c>
      <c r="B55" s="22" t="s">
        <v>62</v>
      </c>
      <c r="C55" s="11">
        <v>9</v>
      </c>
      <c r="D55" s="11">
        <v>3</v>
      </c>
      <c r="E55" s="11">
        <v>0</v>
      </c>
      <c r="F55" s="11">
        <v>0</v>
      </c>
      <c r="G55" s="36">
        <v>0</v>
      </c>
      <c r="H55" s="138">
        <f t="shared" si="1"/>
        <v>0.33333333333333331</v>
      </c>
      <c r="I55" s="138">
        <f t="shared" si="2"/>
        <v>0</v>
      </c>
      <c r="J55" s="138"/>
      <c r="K55" s="138"/>
      <c r="L55" s="133">
        <f t="shared" si="5"/>
        <v>0</v>
      </c>
    </row>
    <row r="56" spans="1:16" ht="15.75" customHeight="1" x14ac:dyDescent="0.25">
      <c r="A56" s="23">
        <v>73</v>
      </c>
      <c r="B56" s="22" t="s">
        <v>63</v>
      </c>
      <c r="C56" s="11">
        <v>7</v>
      </c>
      <c r="D56" s="11">
        <v>3</v>
      </c>
      <c r="E56" s="11">
        <v>0</v>
      </c>
      <c r="F56" s="11">
        <v>1</v>
      </c>
      <c r="G56" s="36">
        <v>1</v>
      </c>
      <c r="H56" s="138">
        <f t="shared" si="1"/>
        <v>0.42857142857142855</v>
      </c>
      <c r="I56" s="138"/>
      <c r="J56" s="138"/>
      <c r="K56" s="138"/>
      <c r="L56" s="133">
        <f t="shared" si="5"/>
        <v>0.14285714285714285</v>
      </c>
    </row>
    <row r="57" spans="1:16" ht="15.75" customHeight="1" x14ac:dyDescent="0.25">
      <c r="A57" s="27">
        <v>74</v>
      </c>
      <c r="B57" s="28" t="s">
        <v>64</v>
      </c>
      <c r="C57" s="11">
        <v>50</v>
      </c>
      <c r="D57" s="11">
        <v>24</v>
      </c>
      <c r="E57" s="11">
        <v>3</v>
      </c>
      <c r="F57" s="11">
        <v>9</v>
      </c>
      <c r="G57" s="36">
        <v>12</v>
      </c>
      <c r="H57" s="138">
        <f t="shared" si="1"/>
        <v>0.48</v>
      </c>
      <c r="I57" s="138">
        <f t="shared" si="2"/>
        <v>0.5</v>
      </c>
      <c r="J57" s="138">
        <f t="shared" si="3"/>
        <v>0.25</v>
      </c>
      <c r="K57" s="138">
        <f t="shared" si="4"/>
        <v>0.75</v>
      </c>
      <c r="L57" s="133">
        <f t="shared" si="5"/>
        <v>0.24</v>
      </c>
    </row>
    <row r="58" spans="1:16" ht="15.75" customHeight="1" x14ac:dyDescent="0.25">
      <c r="A58" s="27">
        <v>76</v>
      </c>
      <c r="B58" s="28" t="s">
        <v>65</v>
      </c>
      <c r="C58" s="11">
        <v>3</v>
      </c>
      <c r="D58" s="11">
        <v>2</v>
      </c>
      <c r="E58" s="11">
        <v>0</v>
      </c>
      <c r="F58" s="11">
        <v>1</v>
      </c>
      <c r="G58" s="36">
        <v>1</v>
      </c>
      <c r="H58" s="138">
        <f t="shared" si="1"/>
        <v>0.66666666666666663</v>
      </c>
      <c r="I58" s="138">
        <f t="shared" si="2"/>
        <v>0.5</v>
      </c>
      <c r="J58" s="138"/>
      <c r="K58" s="138"/>
      <c r="L58" s="133">
        <f t="shared" si="5"/>
        <v>0.33333333333333331</v>
      </c>
    </row>
    <row r="59" spans="1:16" ht="15.75" customHeight="1" x14ac:dyDescent="0.25">
      <c r="A59" s="27">
        <v>77</v>
      </c>
      <c r="B59" s="28" t="s">
        <v>66</v>
      </c>
      <c r="C59" s="11">
        <v>5</v>
      </c>
      <c r="D59" s="11">
        <v>3</v>
      </c>
      <c r="E59" s="11">
        <v>1</v>
      </c>
      <c r="F59" s="11">
        <v>1</v>
      </c>
      <c r="G59" s="36">
        <v>2</v>
      </c>
      <c r="H59" s="138">
        <f t="shared" si="1"/>
        <v>0.6</v>
      </c>
      <c r="I59" s="138">
        <f t="shared" si="2"/>
        <v>0.66666666666666663</v>
      </c>
      <c r="J59" s="138">
        <f t="shared" ref="J59:J60" si="6">E59/G59</f>
        <v>0.5</v>
      </c>
      <c r="K59" s="138">
        <f t="shared" ref="K59:K60" si="7">F59/G59</f>
        <v>0.5</v>
      </c>
      <c r="L59" s="133">
        <f t="shared" si="5"/>
        <v>0.4</v>
      </c>
    </row>
    <row r="60" spans="1:16" ht="15.75" customHeight="1" x14ac:dyDescent="0.25">
      <c r="A60" s="29">
        <v>85</v>
      </c>
      <c r="B60" s="22" t="s">
        <v>67</v>
      </c>
      <c r="C60" s="11">
        <v>31</v>
      </c>
      <c r="D60" s="11">
        <v>13</v>
      </c>
      <c r="E60" s="11">
        <v>2</v>
      </c>
      <c r="F60" s="11">
        <v>1</v>
      </c>
      <c r="G60" s="36">
        <v>3</v>
      </c>
      <c r="H60" s="138">
        <f t="shared" si="1"/>
        <v>0.41935483870967744</v>
      </c>
      <c r="I60" s="138">
        <f t="shared" si="2"/>
        <v>0.23076923076923078</v>
      </c>
      <c r="J60" s="138">
        <f t="shared" si="6"/>
        <v>0.66666666666666663</v>
      </c>
      <c r="K60" s="138">
        <f t="shared" si="7"/>
        <v>0.33333333333333331</v>
      </c>
      <c r="L60" s="133">
        <f t="shared" si="5"/>
        <v>9.6774193548387094E-2</v>
      </c>
    </row>
    <row r="61" spans="1:16" ht="15.75" customHeight="1" x14ac:dyDescent="0.25">
      <c r="A61" s="29">
        <v>86</v>
      </c>
      <c r="B61" s="22" t="s">
        <v>68</v>
      </c>
      <c r="C61" s="11">
        <v>46</v>
      </c>
      <c r="D61" s="11">
        <v>18</v>
      </c>
      <c r="E61" s="11">
        <v>3</v>
      </c>
      <c r="F61" s="11">
        <v>5</v>
      </c>
      <c r="G61" s="36">
        <v>8</v>
      </c>
      <c r="H61" s="138">
        <f t="shared" si="1"/>
        <v>0.39130434782608697</v>
      </c>
      <c r="I61" s="138">
        <f t="shared" si="2"/>
        <v>0.44444444444444442</v>
      </c>
      <c r="J61" s="138">
        <f t="shared" si="3"/>
        <v>0.375</v>
      </c>
      <c r="K61" s="138">
        <f t="shared" si="4"/>
        <v>0.625</v>
      </c>
      <c r="L61" s="133">
        <f t="shared" si="5"/>
        <v>0.17391304347826086</v>
      </c>
      <c r="N61" s="15"/>
      <c r="O61" s="15"/>
      <c r="P61" s="15"/>
    </row>
    <row r="62" spans="1:16" ht="15.75" customHeight="1" x14ac:dyDescent="0.25">
      <c r="A62" s="29">
        <v>87</v>
      </c>
      <c r="B62" s="22" t="s">
        <v>69</v>
      </c>
      <c r="C62" s="11">
        <v>34</v>
      </c>
      <c r="D62" s="11">
        <v>17</v>
      </c>
      <c r="E62" s="11">
        <v>2</v>
      </c>
      <c r="F62" s="11">
        <v>3</v>
      </c>
      <c r="G62" s="36">
        <v>5</v>
      </c>
      <c r="H62" s="138">
        <f t="shared" ref="H62" si="8">D62/C62</f>
        <v>0.5</v>
      </c>
      <c r="I62" s="138">
        <f t="shared" ref="I62" si="9">G62/D62</f>
        <v>0.29411764705882354</v>
      </c>
      <c r="J62" s="138">
        <f t="shared" ref="J62" si="10">E62/G62</f>
        <v>0.4</v>
      </c>
      <c r="K62" s="138">
        <f t="shared" ref="K62" si="11">F62/G62</f>
        <v>0.6</v>
      </c>
      <c r="L62" s="133">
        <f t="shared" ref="L62" si="12">G62/C62</f>
        <v>0.14705882352941177</v>
      </c>
    </row>
    <row r="63" spans="1:16" ht="15.75" customHeight="1" x14ac:dyDescent="0.25">
      <c r="A63" s="29">
        <v>90</v>
      </c>
      <c r="B63" s="310" t="s">
        <v>183</v>
      </c>
      <c r="C63" s="11">
        <v>0</v>
      </c>
      <c r="D63" s="11">
        <v>0</v>
      </c>
      <c r="E63" s="11">
        <v>0</v>
      </c>
      <c r="F63" s="11">
        <v>0</v>
      </c>
      <c r="G63" s="36">
        <v>0</v>
      </c>
      <c r="H63" s="138"/>
      <c r="I63" s="138"/>
      <c r="J63" s="138"/>
      <c r="K63" s="138"/>
      <c r="L63" s="133"/>
    </row>
    <row r="64" spans="1:16" ht="15.75" customHeight="1" x14ac:dyDescent="0.25">
      <c r="A64" s="269">
        <v>91</v>
      </c>
      <c r="B64" s="270" t="s">
        <v>178</v>
      </c>
      <c r="C64" s="11">
        <v>1</v>
      </c>
      <c r="D64" s="11">
        <v>0</v>
      </c>
      <c r="E64" s="11">
        <v>0</v>
      </c>
      <c r="F64" s="11">
        <v>0</v>
      </c>
      <c r="G64" s="36">
        <v>0</v>
      </c>
      <c r="H64" s="138">
        <f t="shared" ref="H64" si="13">D64/C64</f>
        <v>0</v>
      </c>
      <c r="I64" s="138"/>
      <c r="J64" s="138"/>
      <c r="K64" s="138"/>
      <c r="L64" s="133">
        <f t="shared" ref="L64" si="14">G64/C64</f>
        <v>0</v>
      </c>
    </row>
    <row r="65" spans="1:20" s="15" customFormat="1" ht="15.75" customHeight="1" x14ac:dyDescent="0.25">
      <c r="A65" s="31"/>
      <c r="B65" s="13" t="s">
        <v>9</v>
      </c>
      <c r="C65" s="14">
        <f>SUM(C6:C64)</f>
        <v>4739</v>
      </c>
      <c r="D65" s="14">
        <f t="shared" ref="D65:G65" si="15">SUM(D6:D64)</f>
        <v>1544</v>
      </c>
      <c r="E65" s="14">
        <f t="shared" si="15"/>
        <v>300</v>
      </c>
      <c r="F65" s="14">
        <f t="shared" si="15"/>
        <v>294</v>
      </c>
      <c r="G65" s="14">
        <f t="shared" si="15"/>
        <v>594</v>
      </c>
      <c r="H65" s="205">
        <f t="shared" ref="H65" si="16">D65/C65</f>
        <v>0.32580713230639374</v>
      </c>
      <c r="I65" s="205">
        <f t="shared" ref="I65" si="17">G65/D65</f>
        <v>0.38471502590673573</v>
      </c>
      <c r="J65" s="205">
        <f t="shared" ref="J65" si="18">E65/G65</f>
        <v>0.50505050505050508</v>
      </c>
      <c r="K65" s="205">
        <f t="shared" ref="K65" si="19">F65/G65</f>
        <v>0.49494949494949497</v>
      </c>
      <c r="L65" s="190">
        <f t="shared" ref="L65" si="20">G65/C65</f>
        <v>0.12534289934585355</v>
      </c>
      <c r="N65" s="2"/>
      <c r="O65" s="2"/>
      <c r="P65" s="2"/>
      <c r="R65" s="2"/>
      <c r="S65" s="2"/>
      <c r="T65" s="2"/>
    </row>
    <row r="68" spans="1:20" x14ac:dyDescent="0.25">
      <c r="R68" s="15"/>
      <c r="S68" s="15"/>
      <c r="T68" s="15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6"/>
  <sheetViews>
    <sheetView showZeros="0" zoomScaleNormal="100" workbookViewId="0">
      <pane xSplit="2" ySplit="5" topLeftCell="C6" activePane="bottomRight" state="frozen"/>
      <selection activeCell="N19" sqref="N19"/>
      <selection pane="topRight" activeCell="N19" sqref="N19"/>
      <selection pane="bottomLeft" activeCell="N19" sqref="N19"/>
      <selection pane="bottomRight" activeCell="C6" sqref="C6:G64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" style="2" customWidth="1"/>
    <col min="4" max="4" width="9.140625" style="2" customWidth="1"/>
    <col min="5" max="6" width="9.28515625" style="2" customWidth="1"/>
    <col min="7" max="7" width="9.7109375" style="2" customWidth="1"/>
    <col min="8" max="8" width="11.28515625" style="2" customWidth="1"/>
    <col min="9" max="11" width="8.5703125" style="2" customWidth="1"/>
    <col min="12" max="12" width="9.85546875" style="2" customWidth="1"/>
    <col min="13" max="13" width="11.5703125" customWidth="1"/>
    <col min="14" max="16384" width="11.42578125" style="2"/>
  </cols>
  <sheetData>
    <row r="1" spans="1:12" ht="22.5" customHeight="1" x14ac:dyDescent="0.25">
      <c r="A1" s="1" t="s">
        <v>0</v>
      </c>
      <c r="G1" s="3"/>
      <c r="L1" s="3" t="s">
        <v>173</v>
      </c>
    </row>
    <row r="2" spans="1:12" ht="65.25" customHeight="1" x14ac:dyDescent="0.25">
      <c r="A2" s="359" t="s">
        <v>200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3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28" t="s">
        <v>205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1.2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120</v>
      </c>
      <c r="D6" s="11">
        <v>31</v>
      </c>
      <c r="E6" s="11">
        <v>10</v>
      </c>
      <c r="F6" s="11">
        <v>5</v>
      </c>
      <c r="G6" s="36">
        <v>15</v>
      </c>
      <c r="H6" s="137">
        <f>D6/C6</f>
        <v>0.25833333333333336</v>
      </c>
      <c r="I6" s="137">
        <f>G6/D6</f>
        <v>0.4838709677419355</v>
      </c>
      <c r="J6" s="137">
        <f>E6/G6</f>
        <v>0.66666666666666663</v>
      </c>
      <c r="K6" s="137">
        <f>F6/G6</f>
        <v>0.33333333333333331</v>
      </c>
      <c r="L6" s="135">
        <f>G6/C6</f>
        <v>0.125</v>
      </c>
    </row>
    <row r="7" spans="1:12" ht="15.75" customHeight="1" x14ac:dyDescent="0.25">
      <c r="A7" s="21">
        <v>2</v>
      </c>
      <c r="B7" s="22" t="s">
        <v>14</v>
      </c>
      <c r="C7" s="11">
        <v>95</v>
      </c>
      <c r="D7" s="11">
        <v>19</v>
      </c>
      <c r="E7" s="11">
        <v>7</v>
      </c>
      <c r="F7" s="11">
        <v>2</v>
      </c>
      <c r="G7" s="36">
        <v>9</v>
      </c>
      <c r="H7" s="138">
        <f t="shared" ref="H7" si="0">D7/C7</f>
        <v>0.2</v>
      </c>
      <c r="I7" s="138">
        <f>G7/D7</f>
        <v>0.47368421052631576</v>
      </c>
      <c r="J7" s="138">
        <f>E7/G7</f>
        <v>0.77777777777777779</v>
      </c>
      <c r="K7" s="138">
        <f>F7/G7</f>
        <v>0.22222222222222221</v>
      </c>
      <c r="L7" s="136">
        <f>G7/C7</f>
        <v>9.4736842105263161E-2</v>
      </c>
    </row>
    <row r="8" spans="1:12" ht="15.75" customHeight="1" x14ac:dyDescent="0.25">
      <c r="A8" s="21">
        <v>3</v>
      </c>
      <c r="B8" s="22" t="s">
        <v>15</v>
      </c>
      <c r="C8" s="11">
        <v>16</v>
      </c>
      <c r="D8" s="11">
        <v>3</v>
      </c>
      <c r="E8" s="11">
        <v>1</v>
      </c>
      <c r="F8" s="11">
        <v>0</v>
      </c>
      <c r="G8" s="36">
        <v>1</v>
      </c>
      <c r="H8" s="138">
        <f t="shared" ref="H8:H61" si="1">D8/C8</f>
        <v>0.1875</v>
      </c>
      <c r="I8" s="138">
        <f t="shared" ref="I8:I61" si="2">G8/D8</f>
        <v>0.33333333333333331</v>
      </c>
      <c r="J8" s="138">
        <f t="shared" ref="J8:J61" si="3">E8/G8</f>
        <v>1</v>
      </c>
      <c r="K8" s="138">
        <f t="shared" ref="K8:K61" si="4">F8/G8</f>
        <v>0</v>
      </c>
      <c r="L8" s="136">
        <f t="shared" ref="L8:L61" si="5">G8/C8</f>
        <v>6.25E-2</v>
      </c>
    </row>
    <row r="9" spans="1:12" ht="15.75" customHeight="1" x14ac:dyDescent="0.25">
      <c r="A9" s="21">
        <v>4</v>
      </c>
      <c r="B9" s="22" t="s">
        <v>16</v>
      </c>
      <c r="C9" s="11">
        <v>25</v>
      </c>
      <c r="D9" s="11">
        <v>8</v>
      </c>
      <c r="E9" s="11">
        <v>2</v>
      </c>
      <c r="F9" s="11">
        <v>3</v>
      </c>
      <c r="G9" s="36">
        <v>5</v>
      </c>
      <c r="H9" s="138">
        <f t="shared" si="1"/>
        <v>0.32</v>
      </c>
      <c r="I9" s="138">
        <f t="shared" si="2"/>
        <v>0.625</v>
      </c>
      <c r="J9" s="138">
        <f t="shared" si="3"/>
        <v>0.4</v>
      </c>
      <c r="K9" s="138">
        <f t="shared" si="4"/>
        <v>0.6</v>
      </c>
      <c r="L9" s="136">
        <f t="shared" si="5"/>
        <v>0.2</v>
      </c>
    </row>
    <row r="10" spans="1:12" ht="15.75" customHeight="1" x14ac:dyDescent="0.25">
      <c r="A10" s="21">
        <v>5</v>
      </c>
      <c r="B10" s="22" t="s">
        <v>17</v>
      </c>
      <c r="C10" s="11">
        <v>109</v>
      </c>
      <c r="D10" s="11">
        <v>30</v>
      </c>
      <c r="E10" s="11">
        <v>9</v>
      </c>
      <c r="F10" s="11">
        <v>5</v>
      </c>
      <c r="G10" s="36">
        <v>14</v>
      </c>
      <c r="H10" s="138">
        <f t="shared" si="1"/>
        <v>0.27522935779816515</v>
      </c>
      <c r="I10" s="138">
        <f t="shared" si="2"/>
        <v>0.46666666666666667</v>
      </c>
      <c r="J10" s="138">
        <f t="shared" si="3"/>
        <v>0.6428571428571429</v>
      </c>
      <c r="K10" s="138">
        <f t="shared" si="4"/>
        <v>0.35714285714285715</v>
      </c>
      <c r="L10" s="136">
        <f t="shared" si="5"/>
        <v>0.12844036697247707</v>
      </c>
    </row>
    <row r="11" spans="1:12" ht="15.75" customHeight="1" x14ac:dyDescent="0.25">
      <c r="A11" s="21">
        <v>6</v>
      </c>
      <c r="B11" s="22" t="s">
        <v>185</v>
      </c>
      <c r="C11" s="11">
        <v>83</v>
      </c>
      <c r="D11" s="11">
        <v>33</v>
      </c>
      <c r="E11" s="11">
        <v>7</v>
      </c>
      <c r="F11" s="11">
        <v>8</v>
      </c>
      <c r="G11" s="36">
        <v>15</v>
      </c>
      <c r="H11" s="138">
        <f t="shared" si="1"/>
        <v>0.39759036144578314</v>
      </c>
      <c r="I11" s="138">
        <f t="shared" si="2"/>
        <v>0.45454545454545453</v>
      </c>
      <c r="J11" s="138">
        <f t="shared" si="3"/>
        <v>0.46666666666666667</v>
      </c>
      <c r="K11" s="138">
        <f t="shared" si="4"/>
        <v>0.53333333333333333</v>
      </c>
      <c r="L11" s="136">
        <f t="shared" si="5"/>
        <v>0.18072289156626506</v>
      </c>
    </row>
    <row r="12" spans="1:12" ht="15.75" customHeight="1" x14ac:dyDescent="0.25">
      <c r="A12" s="23">
        <v>7</v>
      </c>
      <c r="B12" s="22" t="s">
        <v>186</v>
      </c>
      <c r="C12" s="11">
        <v>35</v>
      </c>
      <c r="D12" s="11">
        <v>14</v>
      </c>
      <c r="E12" s="11">
        <v>2</v>
      </c>
      <c r="F12" s="11">
        <v>6</v>
      </c>
      <c r="G12" s="36">
        <v>8</v>
      </c>
      <c r="H12" s="138">
        <f t="shared" si="1"/>
        <v>0.4</v>
      </c>
      <c r="I12" s="138">
        <f t="shared" si="2"/>
        <v>0.5714285714285714</v>
      </c>
      <c r="J12" s="138">
        <f t="shared" si="3"/>
        <v>0.25</v>
      </c>
      <c r="K12" s="138">
        <f t="shared" si="4"/>
        <v>0.75</v>
      </c>
      <c r="L12" s="136">
        <f t="shared" si="5"/>
        <v>0.22857142857142856</v>
      </c>
    </row>
    <row r="13" spans="1:12" ht="15.75" customHeight="1" x14ac:dyDescent="0.25">
      <c r="A13" s="23">
        <v>8</v>
      </c>
      <c r="B13" s="22" t="s">
        <v>20</v>
      </c>
      <c r="C13" s="11">
        <v>16</v>
      </c>
      <c r="D13" s="11">
        <v>4</v>
      </c>
      <c r="E13" s="11">
        <v>1</v>
      </c>
      <c r="F13" s="11">
        <v>0</v>
      </c>
      <c r="G13" s="36">
        <v>1</v>
      </c>
      <c r="H13" s="138">
        <f t="shared" si="1"/>
        <v>0.25</v>
      </c>
      <c r="I13" s="138">
        <f t="shared" si="2"/>
        <v>0.25</v>
      </c>
      <c r="J13" s="138">
        <f t="shared" ref="J13" si="6">E13/G13</f>
        <v>1</v>
      </c>
      <c r="K13" s="138">
        <f t="shared" ref="K13" si="7">F13/G13</f>
        <v>0</v>
      </c>
      <c r="L13" s="136">
        <f t="shared" si="5"/>
        <v>6.25E-2</v>
      </c>
    </row>
    <row r="14" spans="1:12" ht="15.75" customHeight="1" x14ac:dyDescent="0.25">
      <c r="A14" s="23">
        <v>9</v>
      </c>
      <c r="B14" s="22" t="s">
        <v>21</v>
      </c>
      <c r="C14" s="11">
        <v>50</v>
      </c>
      <c r="D14" s="11">
        <v>18</v>
      </c>
      <c r="E14" s="11">
        <v>4</v>
      </c>
      <c r="F14" s="11">
        <v>3</v>
      </c>
      <c r="G14" s="36">
        <v>7</v>
      </c>
      <c r="H14" s="138">
        <f t="shared" si="1"/>
        <v>0.36</v>
      </c>
      <c r="I14" s="138">
        <f t="shared" si="2"/>
        <v>0.3888888888888889</v>
      </c>
      <c r="J14" s="138">
        <f t="shared" si="3"/>
        <v>0.5714285714285714</v>
      </c>
      <c r="K14" s="138">
        <f t="shared" si="4"/>
        <v>0.42857142857142855</v>
      </c>
      <c r="L14" s="136">
        <f t="shared" si="5"/>
        <v>0.14000000000000001</v>
      </c>
    </row>
    <row r="15" spans="1:12" ht="15.75" customHeight="1" x14ac:dyDescent="0.25">
      <c r="A15" s="23">
        <v>10</v>
      </c>
      <c r="B15" s="22" t="s">
        <v>22</v>
      </c>
      <c r="C15" s="11">
        <v>16</v>
      </c>
      <c r="D15" s="11">
        <v>5</v>
      </c>
      <c r="E15" s="11">
        <v>1</v>
      </c>
      <c r="F15" s="11">
        <v>1</v>
      </c>
      <c r="G15" s="36">
        <v>2</v>
      </c>
      <c r="H15" s="138">
        <f t="shared" si="1"/>
        <v>0.3125</v>
      </c>
      <c r="I15" s="138">
        <f t="shared" si="2"/>
        <v>0.4</v>
      </c>
      <c r="J15" s="138">
        <f t="shared" si="3"/>
        <v>0.5</v>
      </c>
      <c r="K15" s="138">
        <f t="shared" si="4"/>
        <v>0.5</v>
      </c>
      <c r="L15" s="136">
        <f t="shared" si="5"/>
        <v>0.125</v>
      </c>
    </row>
    <row r="16" spans="1:12" ht="15.75" customHeight="1" x14ac:dyDescent="0.25">
      <c r="A16" s="23">
        <v>11</v>
      </c>
      <c r="B16" s="22" t="s">
        <v>187</v>
      </c>
      <c r="C16" s="11">
        <v>52</v>
      </c>
      <c r="D16" s="11">
        <v>18</v>
      </c>
      <c r="E16" s="11">
        <v>5</v>
      </c>
      <c r="F16" s="11">
        <v>2</v>
      </c>
      <c r="G16" s="36">
        <v>7</v>
      </c>
      <c r="H16" s="138">
        <f t="shared" si="1"/>
        <v>0.34615384615384615</v>
      </c>
      <c r="I16" s="138">
        <f t="shared" si="2"/>
        <v>0.3888888888888889</v>
      </c>
      <c r="J16" s="138">
        <f t="shared" si="3"/>
        <v>0.7142857142857143</v>
      </c>
      <c r="K16" s="138">
        <f t="shared" si="4"/>
        <v>0.2857142857142857</v>
      </c>
      <c r="L16" s="136">
        <f t="shared" si="5"/>
        <v>0.13461538461538461</v>
      </c>
    </row>
    <row r="17" spans="1:12" ht="15.75" customHeight="1" x14ac:dyDescent="0.25">
      <c r="A17" s="23">
        <v>12</v>
      </c>
      <c r="B17" s="22" t="s">
        <v>188</v>
      </c>
      <c r="C17" s="11">
        <v>13</v>
      </c>
      <c r="D17" s="11">
        <v>4</v>
      </c>
      <c r="E17" s="11">
        <v>1</v>
      </c>
      <c r="F17" s="11">
        <v>1</v>
      </c>
      <c r="G17" s="36">
        <v>2</v>
      </c>
      <c r="H17" s="138">
        <f t="shared" si="1"/>
        <v>0.30769230769230771</v>
      </c>
      <c r="I17" s="138">
        <f t="shared" si="2"/>
        <v>0.5</v>
      </c>
      <c r="J17" s="138">
        <f t="shared" si="3"/>
        <v>0.5</v>
      </c>
      <c r="K17" s="138">
        <f t="shared" si="4"/>
        <v>0.5</v>
      </c>
      <c r="L17" s="136">
        <f t="shared" si="5"/>
        <v>0.15384615384615385</v>
      </c>
    </row>
    <row r="18" spans="1:12" ht="15.75" customHeight="1" x14ac:dyDescent="0.25">
      <c r="A18" s="23">
        <v>13</v>
      </c>
      <c r="B18" s="22" t="s">
        <v>189</v>
      </c>
      <c r="C18" s="11">
        <v>10</v>
      </c>
      <c r="D18" s="11">
        <v>5</v>
      </c>
      <c r="E18" s="11">
        <v>1</v>
      </c>
      <c r="F18" s="11">
        <v>2</v>
      </c>
      <c r="G18" s="36">
        <v>3</v>
      </c>
      <c r="H18" s="138">
        <f t="shared" si="1"/>
        <v>0.5</v>
      </c>
      <c r="I18" s="138">
        <f t="shared" si="2"/>
        <v>0.6</v>
      </c>
      <c r="J18" s="138"/>
      <c r="K18" s="138"/>
      <c r="L18" s="136">
        <f t="shared" si="5"/>
        <v>0.3</v>
      </c>
    </row>
    <row r="19" spans="1:12" ht="15.75" customHeight="1" x14ac:dyDescent="0.25">
      <c r="A19" s="23">
        <v>14</v>
      </c>
      <c r="B19" s="24" t="s">
        <v>190</v>
      </c>
      <c r="C19" s="11">
        <v>36</v>
      </c>
      <c r="D19" s="11">
        <v>10</v>
      </c>
      <c r="E19" s="11">
        <v>2</v>
      </c>
      <c r="F19" s="11">
        <v>3</v>
      </c>
      <c r="G19" s="36">
        <v>5</v>
      </c>
      <c r="H19" s="138">
        <f t="shared" si="1"/>
        <v>0.27777777777777779</v>
      </c>
      <c r="I19" s="138">
        <f t="shared" si="2"/>
        <v>0.5</v>
      </c>
      <c r="J19" s="138">
        <f t="shared" si="3"/>
        <v>0.4</v>
      </c>
      <c r="K19" s="138">
        <f t="shared" si="4"/>
        <v>0.6</v>
      </c>
      <c r="L19" s="136">
        <f t="shared" si="5"/>
        <v>0.1388888888888889</v>
      </c>
    </row>
    <row r="20" spans="1:12" ht="15.75" customHeight="1" x14ac:dyDescent="0.25">
      <c r="A20" s="23">
        <v>15</v>
      </c>
      <c r="B20" s="24" t="s">
        <v>191</v>
      </c>
      <c r="C20" s="11">
        <v>18</v>
      </c>
      <c r="D20" s="11">
        <v>8</v>
      </c>
      <c r="E20" s="11">
        <v>1</v>
      </c>
      <c r="F20" s="11">
        <v>1</v>
      </c>
      <c r="G20" s="36">
        <v>2</v>
      </c>
      <c r="H20" s="138">
        <f t="shared" si="1"/>
        <v>0.44444444444444442</v>
      </c>
      <c r="I20" s="138">
        <f t="shared" si="2"/>
        <v>0.25</v>
      </c>
      <c r="J20" s="138">
        <f t="shared" si="3"/>
        <v>0.5</v>
      </c>
      <c r="K20" s="138">
        <f t="shared" si="4"/>
        <v>0.5</v>
      </c>
      <c r="L20" s="136">
        <f t="shared" si="5"/>
        <v>0.1111111111111111</v>
      </c>
    </row>
    <row r="21" spans="1:12" ht="15.75" customHeight="1" x14ac:dyDescent="0.25">
      <c r="A21" s="23">
        <v>16</v>
      </c>
      <c r="B21" s="22" t="s">
        <v>192</v>
      </c>
      <c r="C21" s="11">
        <v>64</v>
      </c>
      <c r="D21" s="11">
        <v>20</v>
      </c>
      <c r="E21" s="11">
        <v>5</v>
      </c>
      <c r="F21" s="11">
        <v>4</v>
      </c>
      <c r="G21" s="36">
        <v>9</v>
      </c>
      <c r="H21" s="138">
        <f t="shared" si="1"/>
        <v>0.3125</v>
      </c>
      <c r="I21" s="138">
        <f t="shared" si="2"/>
        <v>0.45</v>
      </c>
      <c r="J21" s="138">
        <f t="shared" si="3"/>
        <v>0.55555555555555558</v>
      </c>
      <c r="K21" s="138">
        <f t="shared" si="4"/>
        <v>0.44444444444444442</v>
      </c>
      <c r="L21" s="136">
        <f t="shared" si="5"/>
        <v>0.140625</v>
      </c>
    </row>
    <row r="22" spans="1:12" ht="15.75" customHeight="1" x14ac:dyDescent="0.25">
      <c r="A22" s="23">
        <v>17</v>
      </c>
      <c r="B22" s="22" t="s">
        <v>29</v>
      </c>
      <c r="C22" s="11">
        <v>30</v>
      </c>
      <c r="D22" s="11">
        <v>12</v>
      </c>
      <c r="E22" s="11">
        <v>3</v>
      </c>
      <c r="F22" s="11">
        <v>5</v>
      </c>
      <c r="G22" s="36">
        <v>8</v>
      </c>
      <c r="H22" s="138">
        <f t="shared" si="1"/>
        <v>0.4</v>
      </c>
      <c r="I22" s="138">
        <f t="shared" si="2"/>
        <v>0.66666666666666663</v>
      </c>
      <c r="J22" s="138">
        <f t="shared" si="3"/>
        <v>0.375</v>
      </c>
      <c r="K22" s="138">
        <f t="shared" si="4"/>
        <v>0.625</v>
      </c>
      <c r="L22" s="136">
        <f t="shared" si="5"/>
        <v>0.26666666666666666</v>
      </c>
    </row>
    <row r="23" spans="1:12" ht="15.75" customHeight="1" x14ac:dyDescent="0.25">
      <c r="A23" s="23">
        <v>18</v>
      </c>
      <c r="B23" s="25" t="s">
        <v>30</v>
      </c>
      <c r="C23" s="11">
        <v>30</v>
      </c>
      <c r="D23" s="11">
        <v>10</v>
      </c>
      <c r="E23" s="11">
        <v>2</v>
      </c>
      <c r="F23" s="11">
        <v>2</v>
      </c>
      <c r="G23" s="36">
        <v>4</v>
      </c>
      <c r="H23" s="138">
        <f t="shared" si="1"/>
        <v>0.33333333333333331</v>
      </c>
      <c r="I23" s="138">
        <f t="shared" si="2"/>
        <v>0.4</v>
      </c>
      <c r="J23" s="138">
        <f t="shared" si="3"/>
        <v>0.5</v>
      </c>
      <c r="K23" s="138">
        <f t="shared" si="4"/>
        <v>0.5</v>
      </c>
      <c r="L23" s="136">
        <f t="shared" si="5"/>
        <v>0.13333333333333333</v>
      </c>
    </row>
    <row r="24" spans="1:12" ht="15.75" customHeight="1" x14ac:dyDescent="0.25">
      <c r="A24" s="23">
        <v>19</v>
      </c>
      <c r="B24" s="22" t="s">
        <v>31</v>
      </c>
      <c r="C24" s="11">
        <v>29</v>
      </c>
      <c r="D24" s="11">
        <v>11</v>
      </c>
      <c r="E24" s="11">
        <v>2</v>
      </c>
      <c r="F24" s="11">
        <v>2</v>
      </c>
      <c r="G24" s="36">
        <v>4</v>
      </c>
      <c r="H24" s="138">
        <f t="shared" si="1"/>
        <v>0.37931034482758619</v>
      </c>
      <c r="I24" s="138">
        <f t="shared" si="2"/>
        <v>0.36363636363636365</v>
      </c>
      <c r="J24" s="138">
        <f t="shared" si="3"/>
        <v>0.5</v>
      </c>
      <c r="K24" s="138">
        <f t="shared" si="4"/>
        <v>0.5</v>
      </c>
      <c r="L24" s="136">
        <f t="shared" si="5"/>
        <v>0.13793103448275862</v>
      </c>
    </row>
    <row r="25" spans="1:12" ht="15.75" customHeight="1" x14ac:dyDescent="0.25">
      <c r="A25" s="23">
        <v>20</v>
      </c>
      <c r="B25" s="22" t="s">
        <v>193</v>
      </c>
      <c r="C25" s="11">
        <v>11</v>
      </c>
      <c r="D25" s="11">
        <v>5</v>
      </c>
      <c r="E25" s="11">
        <v>1</v>
      </c>
      <c r="F25" s="11">
        <v>0</v>
      </c>
      <c r="G25" s="36">
        <v>1</v>
      </c>
      <c r="H25" s="138">
        <f t="shared" si="1"/>
        <v>0.45454545454545453</v>
      </c>
      <c r="I25" s="138">
        <f t="shared" si="2"/>
        <v>0.2</v>
      </c>
      <c r="J25" s="138">
        <f t="shared" si="3"/>
        <v>1</v>
      </c>
      <c r="K25" s="138">
        <f t="shared" si="4"/>
        <v>0</v>
      </c>
      <c r="L25" s="136">
        <f t="shared" si="5"/>
        <v>9.0909090909090912E-2</v>
      </c>
    </row>
    <row r="26" spans="1:12" ht="15.75" customHeight="1" x14ac:dyDescent="0.25">
      <c r="A26" s="23">
        <v>21</v>
      </c>
      <c r="B26" s="24" t="s">
        <v>194</v>
      </c>
      <c r="C26" s="11">
        <v>41</v>
      </c>
      <c r="D26" s="11">
        <v>15</v>
      </c>
      <c r="E26" s="11">
        <v>3</v>
      </c>
      <c r="F26" s="11">
        <v>3</v>
      </c>
      <c r="G26" s="36">
        <v>6</v>
      </c>
      <c r="H26" s="138">
        <f t="shared" si="1"/>
        <v>0.36585365853658536</v>
      </c>
      <c r="I26" s="138">
        <f t="shared" si="2"/>
        <v>0.4</v>
      </c>
      <c r="J26" s="138">
        <f t="shared" si="3"/>
        <v>0.5</v>
      </c>
      <c r="K26" s="138">
        <f t="shared" si="4"/>
        <v>0.5</v>
      </c>
      <c r="L26" s="136">
        <f t="shared" si="5"/>
        <v>0.14634146341463414</v>
      </c>
    </row>
    <row r="27" spans="1:12" ht="15.75" customHeight="1" x14ac:dyDescent="0.25">
      <c r="A27" s="23">
        <v>22</v>
      </c>
      <c r="B27" s="24" t="s">
        <v>34</v>
      </c>
      <c r="C27" s="11">
        <v>65</v>
      </c>
      <c r="D27" s="11">
        <v>28</v>
      </c>
      <c r="E27" s="11">
        <v>5</v>
      </c>
      <c r="F27" s="11">
        <v>9</v>
      </c>
      <c r="G27" s="36">
        <v>14</v>
      </c>
      <c r="H27" s="138">
        <f t="shared" si="1"/>
        <v>0.43076923076923079</v>
      </c>
      <c r="I27" s="138">
        <f t="shared" si="2"/>
        <v>0.5</v>
      </c>
      <c r="J27" s="138">
        <f t="shared" si="3"/>
        <v>0.35714285714285715</v>
      </c>
      <c r="K27" s="138">
        <f t="shared" si="4"/>
        <v>0.6428571428571429</v>
      </c>
      <c r="L27" s="136">
        <f t="shared" si="5"/>
        <v>0.2153846153846154</v>
      </c>
    </row>
    <row r="28" spans="1:12" ht="15.75" customHeight="1" x14ac:dyDescent="0.25">
      <c r="A28" s="23">
        <v>23</v>
      </c>
      <c r="B28" s="22" t="s">
        <v>35</v>
      </c>
      <c r="C28" s="11">
        <v>50</v>
      </c>
      <c r="D28" s="11">
        <v>21</v>
      </c>
      <c r="E28" s="11">
        <v>4</v>
      </c>
      <c r="F28" s="11">
        <v>2</v>
      </c>
      <c r="G28" s="36">
        <v>6</v>
      </c>
      <c r="H28" s="138">
        <f t="shared" si="1"/>
        <v>0.42</v>
      </c>
      <c r="I28" s="138">
        <f t="shared" si="2"/>
        <v>0.2857142857142857</v>
      </c>
      <c r="J28" s="138">
        <f t="shared" si="3"/>
        <v>0.66666666666666663</v>
      </c>
      <c r="K28" s="138">
        <f t="shared" si="4"/>
        <v>0.33333333333333331</v>
      </c>
      <c r="L28" s="136">
        <f t="shared" si="5"/>
        <v>0.12</v>
      </c>
    </row>
    <row r="29" spans="1:12" ht="15.75" customHeight="1" x14ac:dyDescent="0.25">
      <c r="A29" s="23">
        <v>24</v>
      </c>
      <c r="B29" s="22" t="s">
        <v>36</v>
      </c>
      <c r="C29" s="11">
        <v>14</v>
      </c>
      <c r="D29" s="11">
        <v>6</v>
      </c>
      <c r="E29" s="11">
        <v>1</v>
      </c>
      <c r="F29" s="11">
        <v>2</v>
      </c>
      <c r="G29" s="36">
        <v>3</v>
      </c>
      <c r="H29" s="138">
        <f t="shared" si="1"/>
        <v>0.42857142857142855</v>
      </c>
      <c r="I29" s="138">
        <f t="shared" si="2"/>
        <v>0.5</v>
      </c>
      <c r="J29" s="138">
        <f t="shared" si="3"/>
        <v>0.33333333333333331</v>
      </c>
      <c r="K29" s="138">
        <f t="shared" si="4"/>
        <v>0.66666666666666663</v>
      </c>
      <c r="L29" s="136">
        <f t="shared" si="5"/>
        <v>0.21428571428571427</v>
      </c>
    </row>
    <row r="30" spans="1:12" ht="15.75" customHeight="1" x14ac:dyDescent="0.25">
      <c r="A30" s="26">
        <v>25</v>
      </c>
      <c r="B30" s="22" t="s">
        <v>37</v>
      </c>
      <c r="C30" s="11">
        <v>90</v>
      </c>
      <c r="D30" s="11">
        <v>40</v>
      </c>
      <c r="E30" s="11">
        <v>9</v>
      </c>
      <c r="F30" s="11">
        <v>6</v>
      </c>
      <c r="G30" s="36">
        <v>15</v>
      </c>
      <c r="H30" s="138">
        <f t="shared" si="1"/>
        <v>0.44444444444444442</v>
      </c>
      <c r="I30" s="138">
        <f t="shared" si="2"/>
        <v>0.375</v>
      </c>
      <c r="J30" s="138">
        <f t="shared" si="3"/>
        <v>0.6</v>
      </c>
      <c r="K30" s="138">
        <f t="shared" si="4"/>
        <v>0.4</v>
      </c>
      <c r="L30" s="136">
        <f t="shared" si="5"/>
        <v>0.16666666666666666</v>
      </c>
    </row>
    <row r="31" spans="1:12" ht="15.75" customHeight="1" x14ac:dyDescent="0.25">
      <c r="A31" s="26">
        <v>26</v>
      </c>
      <c r="B31" s="22" t="s">
        <v>38</v>
      </c>
      <c r="C31" s="11">
        <v>125</v>
      </c>
      <c r="D31" s="11">
        <v>45</v>
      </c>
      <c r="E31" s="11">
        <v>10</v>
      </c>
      <c r="F31" s="11">
        <v>11</v>
      </c>
      <c r="G31" s="36">
        <v>21</v>
      </c>
      <c r="H31" s="138">
        <f t="shared" si="1"/>
        <v>0.36</v>
      </c>
      <c r="I31" s="138">
        <f t="shared" si="2"/>
        <v>0.46666666666666667</v>
      </c>
      <c r="J31" s="138">
        <f t="shared" si="3"/>
        <v>0.47619047619047616</v>
      </c>
      <c r="K31" s="138">
        <f t="shared" si="4"/>
        <v>0.52380952380952384</v>
      </c>
      <c r="L31" s="136">
        <f t="shared" si="5"/>
        <v>0.16800000000000001</v>
      </c>
    </row>
    <row r="32" spans="1:12" ht="15.75" customHeight="1" x14ac:dyDescent="0.25">
      <c r="A32" s="26">
        <v>27</v>
      </c>
      <c r="B32" s="22" t="s">
        <v>39</v>
      </c>
      <c r="C32" s="11">
        <v>205</v>
      </c>
      <c r="D32" s="11">
        <v>83</v>
      </c>
      <c r="E32" s="11">
        <v>17</v>
      </c>
      <c r="F32" s="11">
        <v>17</v>
      </c>
      <c r="G32" s="36">
        <v>34</v>
      </c>
      <c r="H32" s="138">
        <f t="shared" si="1"/>
        <v>0.40487804878048783</v>
      </c>
      <c r="I32" s="138">
        <f t="shared" si="2"/>
        <v>0.40963855421686746</v>
      </c>
      <c r="J32" s="138">
        <f t="shared" si="3"/>
        <v>0.5</v>
      </c>
      <c r="K32" s="138">
        <f t="shared" si="4"/>
        <v>0.5</v>
      </c>
      <c r="L32" s="136">
        <f t="shared" si="5"/>
        <v>0.16585365853658537</v>
      </c>
    </row>
    <row r="33" spans="1:12" ht="15.75" customHeight="1" x14ac:dyDescent="0.25">
      <c r="A33" s="26">
        <v>28</v>
      </c>
      <c r="B33" s="22" t="s">
        <v>40</v>
      </c>
      <c r="C33" s="11">
        <v>109</v>
      </c>
      <c r="D33" s="11">
        <v>39</v>
      </c>
      <c r="E33" s="11">
        <v>9</v>
      </c>
      <c r="F33" s="11">
        <v>10</v>
      </c>
      <c r="G33" s="36">
        <v>19</v>
      </c>
      <c r="H33" s="138">
        <f t="shared" si="1"/>
        <v>0.3577981651376147</v>
      </c>
      <c r="I33" s="138">
        <f t="shared" si="2"/>
        <v>0.48717948717948717</v>
      </c>
      <c r="J33" s="138">
        <f t="shared" si="3"/>
        <v>0.47368421052631576</v>
      </c>
      <c r="K33" s="138">
        <f t="shared" si="4"/>
        <v>0.52631578947368418</v>
      </c>
      <c r="L33" s="136">
        <f t="shared" si="5"/>
        <v>0.1743119266055046</v>
      </c>
    </row>
    <row r="34" spans="1:12" ht="15.75" customHeight="1" x14ac:dyDescent="0.25">
      <c r="A34" s="26">
        <v>29</v>
      </c>
      <c r="B34" s="22" t="s">
        <v>41</v>
      </c>
      <c r="C34" s="11">
        <v>32</v>
      </c>
      <c r="D34" s="11">
        <v>12</v>
      </c>
      <c r="E34" s="11">
        <v>2</v>
      </c>
      <c r="F34" s="11">
        <v>2</v>
      </c>
      <c r="G34" s="36">
        <v>4</v>
      </c>
      <c r="H34" s="138">
        <f t="shared" si="1"/>
        <v>0.375</v>
      </c>
      <c r="I34" s="138">
        <f t="shared" si="2"/>
        <v>0.33333333333333331</v>
      </c>
      <c r="J34" s="138">
        <f t="shared" si="3"/>
        <v>0.5</v>
      </c>
      <c r="K34" s="138">
        <f t="shared" si="4"/>
        <v>0.5</v>
      </c>
      <c r="L34" s="136">
        <f t="shared" si="5"/>
        <v>0.125</v>
      </c>
    </row>
    <row r="35" spans="1:12" ht="15.75" customHeight="1" x14ac:dyDescent="0.25">
      <c r="A35" s="26">
        <v>30</v>
      </c>
      <c r="B35" s="22" t="s">
        <v>42</v>
      </c>
      <c r="C35" s="11">
        <v>49</v>
      </c>
      <c r="D35" s="11">
        <v>12</v>
      </c>
      <c r="E35" s="11">
        <v>4</v>
      </c>
      <c r="F35" s="11">
        <v>3</v>
      </c>
      <c r="G35" s="36">
        <v>7</v>
      </c>
      <c r="H35" s="138">
        <f t="shared" si="1"/>
        <v>0.24489795918367346</v>
      </c>
      <c r="I35" s="138">
        <f t="shared" si="2"/>
        <v>0.58333333333333337</v>
      </c>
      <c r="J35" s="138">
        <f t="shared" si="3"/>
        <v>0.5714285714285714</v>
      </c>
      <c r="K35" s="138">
        <f t="shared" si="4"/>
        <v>0.42857142857142855</v>
      </c>
      <c r="L35" s="136">
        <f t="shared" si="5"/>
        <v>0.14285714285714285</v>
      </c>
    </row>
    <row r="36" spans="1:12" ht="15.75" customHeight="1" x14ac:dyDescent="0.25">
      <c r="A36" s="26">
        <v>31</v>
      </c>
      <c r="B36" s="22" t="s">
        <v>43</v>
      </c>
      <c r="C36" s="11">
        <v>68</v>
      </c>
      <c r="D36" s="11">
        <v>21</v>
      </c>
      <c r="E36" s="11">
        <v>5</v>
      </c>
      <c r="F36" s="11">
        <v>4</v>
      </c>
      <c r="G36" s="36">
        <v>9</v>
      </c>
      <c r="H36" s="138">
        <f t="shared" si="1"/>
        <v>0.30882352941176472</v>
      </c>
      <c r="I36" s="138">
        <f t="shared" si="2"/>
        <v>0.42857142857142855</v>
      </c>
      <c r="J36" s="138">
        <f t="shared" si="3"/>
        <v>0.55555555555555558</v>
      </c>
      <c r="K36" s="138">
        <f t="shared" si="4"/>
        <v>0.44444444444444442</v>
      </c>
      <c r="L36" s="136">
        <f t="shared" si="5"/>
        <v>0.13235294117647059</v>
      </c>
    </row>
    <row r="37" spans="1:12" ht="15.75" customHeight="1" x14ac:dyDescent="0.25">
      <c r="A37" s="26">
        <v>32</v>
      </c>
      <c r="B37" s="22" t="s">
        <v>44</v>
      </c>
      <c r="C37" s="11">
        <v>85</v>
      </c>
      <c r="D37" s="11">
        <v>28</v>
      </c>
      <c r="E37" s="11">
        <v>7</v>
      </c>
      <c r="F37" s="11">
        <v>7</v>
      </c>
      <c r="G37" s="36">
        <v>14</v>
      </c>
      <c r="H37" s="138">
        <f t="shared" si="1"/>
        <v>0.32941176470588235</v>
      </c>
      <c r="I37" s="138">
        <f t="shared" si="2"/>
        <v>0.5</v>
      </c>
      <c r="J37" s="138">
        <f t="shared" si="3"/>
        <v>0.5</v>
      </c>
      <c r="K37" s="138">
        <f t="shared" si="4"/>
        <v>0.5</v>
      </c>
      <c r="L37" s="136">
        <f t="shared" si="5"/>
        <v>0.16470588235294117</v>
      </c>
    </row>
    <row r="38" spans="1:12" ht="15.75" customHeight="1" x14ac:dyDescent="0.25">
      <c r="A38" s="26">
        <v>33</v>
      </c>
      <c r="B38" s="22" t="s">
        <v>45</v>
      </c>
      <c r="C38" s="11">
        <v>71</v>
      </c>
      <c r="D38" s="11">
        <v>28</v>
      </c>
      <c r="E38" s="11">
        <v>6</v>
      </c>
      <c r="F38" s="11">
        <v>8</v>
      </c>
      <c r="G38" s="36">
        <v>14</v>
      </c>
      <c r="H38" s="138">
        <f t="shared" si="1"/>
        <v>0.39436619718309857</v>
      </c>
      <c r="I38" s="138">
        <f t="shared" si="2"/>
        <v>0.5</v>
      </c>
      <c r="J38" s="138">
        <f t="shared" si="3"/>
        <v>0.42857142857142855</v>
      </c>
      <c r="K38" s="138">
        <f t="shared" si="4"/>
        <v>0.5714285714285714</v>
      </c>
      <c r="L38" s="136">
        <f t="shared" si="5"/>
        <v>0.19718309859154928</v>
      </c>
    </row>
    <row r="39" spans="1:12" ht="15.75" customHeight="1" x14ac:dyDescent="0.25">
      <c r="A39" s="26">
        <v>34</v>
      </c>
      <c r="B39" s="22" t="s">
        <v>46</v>
      </c>
      <c r="C39" s="11">
        <v>14</v>
      </c>
      <c r="D39" s="11">
        <v>8</v>
      </c>
      <c r="E39" s="11">
        <v>1</v>
      </c>
      <c r="F39" s="11">
        <v>2</v>
      </c>
      <c r="G39" s="36">
        <v>3</v>
      </c>
      <c r="H39" s="138">
        <f t="shared" si="1"/>
        <v>0.5714285714285714</v>
      </c>
      <c r="I39" s="138">
        <f t="shared" si="2"/>
        <v>0.375</v>
      </c>
      <c r="J39" s="138">
        <f t="shared" si="3"/>
        <v>0.33333333333333331</v>
      </c>
      <c r="K39" s="138">
        <f t="shared" si="4"/>
        <v>0.66666666666666663</v>
      </c>
      <c r="L39" s="136">
        <f t="shared" si="5"/>
        <v>0.21428571428571427</v>
      </c>
    </row>
    <row r="40" spans="1:12" ht="15.75" customHeight="1" x14ac:dyDescent="0.25">
      <c r="A40" s="26">
        <v>35</v>
      </c>
      <c r="B40" s="22" t="s">
        <v>47</v>
      </c>
      <c r="C40" s="11">
        <v>37</v>
      </c>
      <c r="D40" s="11">
        <v>12</v>
      </c>
      <c r="E40" s="11">
        <v>3</v>
      </c>
      <c r="F40" s="11">
        <v>2</v>
      </c>
      <c r="G40" s="36">
        <v>5</v>
      </c>
      <c r="H40" s="138">
        <f t="shared" si="1"/>
        <v>0.32432432432432434</v>
      </c>
      <c r="I40" s="138">
        <f t="shared" si="2"/>
        <v>0.41666666666666669</v>
      </c>
      <c r="J40" s="138">
        <f t="shared" si="3"/>
        <v>0.6</v>
      </c>
      <c r="K40" s="138">
        <f t="shared" si="4"/>
        <v>0.4</v>
      </c>
      <c r="L40" s="136">
        <f t="shared" si="5"/>
        <v>0.13513513513513514</v>
      </c>
    </row>
    <row r="41" spans="1:12" ht="15.75" customHeight="1" x14ac:dyDescent="0.25">
      <c r="A41" s="26">
        <v>36</v>
      </c>
      <c r="B41" s="22" t="s">
        <v>195</v>
      </c>
      <c r="C41" s="11">
        <v>22</v>
      </c>
      <c r="D41" s="11">
        <v>7</v>
      </c>
      <c r="E41" s="11">
        <v>2</v>
      </c>
      <c r="F41" s="11">
        <v>2</v>
      </c>
      <c r="G41" s="36">
        <v>4</v>
      </c>
      <c r="H41" s="138">
        <f t="shared" si="1"/>
        <v>0.31818181818181818</v>
      </c>
      <c r="I41" s="138">
        <f t="shared" si="2"/>
        <v>0.5714285714285714</v>
      </c>
      <c r="J41" s="138">
        <f t="shared" si="3"/>
        <v>0.5</v>
      </c>
      <c r="K41" s="138">
        <f t="shared" si="4"/>
        <v>0.5</v>
      </c>
      <c r="L41" s="136">
        <f t="shared" si="5"/>
        <v>0.18181818181818182</v>
      </c>
    </row>
    <row r="42" spans="1:12" ht="15.75" customHeight="1" x14ac:dyDescent="0.25">
      <c r="A42" s="26">
        <v>37</v>
      </c>
      <c r="B42" s="22" t="s">
        <v>196</v>
      </c>
      <c r="C42" s="11">
        <v>12</v>
      </c>
      <c r="D42" s="11">
        <v>5</v>
      </c>
      <c r="E42" s="11">
        <v>1</v>
      </c>
      <c r="F42" s="11">
        <v>2</v>
      </c>
      <c r="G42" s="36">
        <v>3</v>
      </c>
      <c r="H42" s="138">
        <f t="shared" si="1"/>
        <v>0.41666666666666669</v>
      </c>
      <c r="I42" s="138">
        <f t="shared" si="2"/>
        <v>0.6</v>
      </c>
      <c r="J42" s="138">
        <f t="shared" ref="J42:J45" si="8">E42/G42</f>
        <v>0.33333333333333331</v>
      </c>
      <c r="K42" s="138">
        <f t="shared" ref="K42:K45" si="9">F42/G42</f>
        <v>0.66666666666666663</v>
      </c>
      <c r="L42" s="136">
        <f t="shared" si="5"/>
        <v>0.25</v>
      </c>
    </row>
    <row r="43" spans="1:12" ht="15.75" customHeight="1" x14ac:dyDescent="0.25">
      <c r="A43" s="26">
        <v>60</v>
      </c>
      <c r="B43" s="22" t="s">
        <v>50</v>
      </c>
      <c r="C43" s="11">
        <v>151</v>
      </c>
      <c r="D43" s="11">
        <v>56</v>
      </c>
      <c r="E43" s="11">
        <v>12</v>
      </c>
      <c r="F43" s="11">
        <v>12</v>
      </c>
      <c r="G43" s="36">
        <v>24</v>
      </c>
      <c r="H43" s="138">
        <f t="shared" si="1"/>
        <v>0.37086092715231789</v>
      </c>
      <c r="I43" s="138">
        <f t="shared" si="2"/>
        <v>0.42857142857142855</v>
      </c>
      <c r="J43" s="138">
        <f t="shared" si="8"/>
        <v>0.5</v>
      </c>
      <c r="K43" s="138">
        <f t="shared" si="9"/>
        <v>0.5</v>
      </c>
      <c r="L43" s="136">
        <f t="shared" si="5"/>
        <v>0.15894039735099338</v>
      </c>
    </row>
    <row r="44" spans="1:12" ht="15.75" customHeight="1" x14ac:dyDescent="0.25">
      <c r="A44" s="26">
        <v>61</v>
      </c>
      <c r="B44" s="22" t="s">
        <v>51</v>
      </c>
      <c r="C44" s="11">
        <v>124</v>
      </c>
      <c r="D44" s="11">
        <v>50</v>
      </c>
      <c r="E44" s="11">
        <v>10</v>
      </c>
      <c r="F44" s="11">
        <v>11</v>
      </c>
      <c r="G44" s="36">
        <v>21</v>
      </c>
      <c r="H44" s="138">
        <f t="shared" si="1"/>
        <v>0.40322580645161288</v>
      </c>
      <c r="I44" s="138">
        <f t="shared" si="2"/>
        <v>0.42</v>
      </c>
      <c r="J44" s="138">
        <f t="shared" si="8"/>
        <v>0.47619047619047616</v>
      </c>
      <c r="K44" s="138">
        <f t="shared" si="9"/>
        <v>0.52380952380952384</v>
      </c>
      <c r="L44" s="136">
        <f t="shared" si="5"/>
        <v>0.16935483870967741</v>
      </c>
    </row>
    <row r="45" spans="1:12" ht="15.75" customHeight="1" x14ac:dyDescent="0.25">
      <c r="A45" s="26">
        <v>62</v>
      </c>
      <c r="B45" s="22" t="s">
        <v>52</v>
      </c>
      <c r="C45" s="11">
        <v>83</v>
      </c>
      <c r="D45" s="11">
        <v>32</v>
      </c>
      <c r="E45" s="11">
        <v>7</v>
      </c>
      <c r="F45" s="11">
        <v>6</v>
      </c>
      <c r="G45" s="36">
        <v>13</v>
      </c>
      <c r="H45" s="138">
        <f t="shared" si="1"/>
        <v>0.38554216867469882</v>
      </c>
      <c r="I45" s="138">
        <f t="shared" si="2"/>
        <v>0.40625</v>
      </c>
      <c r="J45" s="138">
        <f t="shared" si="8"/>
        <v>0.53846153846153844</v>
      </c>
      <c r="K45" s="138">
        <f t="shared" si="9"/>
        <v>0.46153846153846156</v>
      </c>
      <c r="L45" s="136">
        <f t="shared" si="5"/>
        <v>0.15662650602409639</v>
      </c>
    </row>
    <row r="46" spans="1:12" ht="15.75" customHeight="1" x14ac:dyDescent="0.25">
      <c r="A46" s="26">
        <v>63</v>
      </c>
      <c r="B46" s="22" t="s">
        <v>53</v>
      </c>
      <c r="C46" s="11">
        <v>123</v>
      </c>
      <c r="D46" s="11">
        <v>44</v>
      </c>
      <c r="E46" s="11">
        <v>11</v>
      </c>
      <c r="F46" s="11">
        <v>8</v>
      </c>
      <c r="G46" s="36">
        <v>19</v>
      </c>
      <c r="H46" s="138">
        <f t="shared" si="1"/>
        <v>0.35772357723577236</v>
      </c>
      <c r="I46" s="138">
        <f t="shared" si="2"/>
        <v>0.43181818181818182</v>
      </c>
      <c r="J46" s="138">
        <f t="shared" si="3"/>
        <v>0.57894736842105265</v>
      </c>
      <c r="K46" s="138">
        <f t="shared" si="4"/>
        <v>0.42105263157894735</v>
      </c>
      <c r="L46" s="136">
        <f t="shared" si="5"/>
        <v>0.15447154471544716</v>
      </c>
    </row>
    <row r="47" spans="1:12" ht="15.75" customHeight="1" x14ac:dyDescent="0.25">
      <c r="A47" s="26">
        <v>64</v>
      </c>
      <c r="B47" s="22" t="s">
        <v>54</v>
      </c>
      <c r="C47" s="11">
        <v>55</v>
      </c>
      <c r="D47" s="11">
        <v>20</v>
      </c>
      <c r="E47" s="11">
        <v>5</v>
      </c>
      <c r="F47" s="11">
        <v>1</v>
      </c>
      <c r="G47" s="36">
        <v>6</v>
      </c>
      <c r="H47" s="138">
        <f t="shared" si="1"/>
        <v>0.36363636363636365</v>
      </c>
      <c r="I47" s="138">
        <f t="shared" si="2"/>
        <v>0.3</v>
      </c>
      <c r="J47" s="138">
        <f t="shared" si="3"/>
        <v>0.83333333333333337</v>
      </c>
      <c r="K47" s="138">
        <f t="shared" si="4"/>
        <v>0.16666666666666666</v>
      </c>
      <c r="L47" s="136">
        <f t="shared" si="5"/>
        <v>0.10909090909090909</v>
      </c>
    </row>
    <row r="48" spans="1:12" ht="15.75" customHeight="1" x14ac:dyDescent="0.25">
      <c r="A48" s="26">
        <v>65</v>
      </c>
      <c r="B48" s="22" t="s">
        <v>55</v>
      </c>
      <c r="C48" s="11">
        <v>46</v>
      </c>
      <c r="D48" s="11">
        <v>7</v>
      </c>
      <c r="E48" s="11">
        <v>5</v>
      </c>
      <c r="F48" s="11">
        <v>1</v>
      </c>
      <c r="G48" s="36">
        <v>6</v>
      </c>
      <c r="H48" s="138">
        <f t="shared" si="1"/>
        <v>0.15217391304347827</v>
      </c>
      <c r="I48" s="138">
        <f t="shared" si="2"/>
        <v>0.8571428571428571</v>
      </c>
      <c r="J48" s="138">
        <f t="shared" si="3"/>
        <v>0.83333333333333337</v>
      </c>
      <c r="K48" s="138">
        <f t="shared" si="4"/>
        <v>0.16666666666666666</v>
      </c>
      <c r="L48" s="136">
        <f t="shared" si="5"/>
        <v>0.13043478260869565</v>
      </c>
    </row>
    <row r="49" spans="1:12" ht="15.75" customHeight="1" x14ac:dyDescent="0.25">
      <c r="A49" s="26">
        <v>66</v>
      </c>
      <c r="B49" s="22" t="s">
        <v>56</v>
      </c>
      <c r="C49" s="11">
        <v>42</v>
      </c>
      <c r="D49" s="11">
        <v>14</v>
      </c>
      <c r="E49" s="11">
        <v>3</v>
      </c>
      <c r="F49" s="11">
        <v>2</v>
      </c>
      <c r="G49" s="36">
        <v>5</v>
      </c>
      <c r="H49" s="138">
        <f t="shared" si="1"/>
        <v>0.33333333333333331</v>
      </c>
      <c r="I49" s="138">
        <f t="shared" si="2"/>
        <v>0.35714285714285715</v>
      </c>
      <c r="J49" s="138">
        <f t="shared" si="3"/>
        <v>0.6</v>
      </c>
      <c r="K49" s="138">
        <f t="shared" si="4"/>
        <v>0.4</v>
      </c>
      <c r="L49" s="136">
        <f t="shared" si="5"/>
        <v>0.11904761904761904</v>
      </c>
    </row>
    <row r="50" spans="1:12" ht="15.75" customHeight="1" x14ac:dyDescent="0.25">
      <c r="A50" s="26">
        <v>67</v>
      </c>
      <c r="B50" s="22" t="s">
        <v>57</v>
      </c>
      <c r="C50" s="11">
        <v>32</v>
      </c>
      <c r="D50" s="11">
        <v>14</v>
      </c>
      <c r="E50" s="11">
        <v>3</v>
      </c>
      <c r="F50" s="11">
        <v>3</v>
      </c>
      <c r="G50" s="36">
        <v>6</v>
      </c>
      <c r="H50" s="138">
        <f t="shared" si="1"/>
        <v>0.4375</v>
      </c>
      <c r="I50" s="138">
        <f t="shared" si="2"/>
        <v>0.42857142857142855</v>
      </c>
      <c r="J50" s="138">
        <f t="shared" si="3"/>
        <v>0.5</v>
      </c>
      <c r="K50" s="138">
        <f t="shared" si="4"/>
        <v>0.5</v>
      </c>
      <c r="L50" s="136">
        <f t="shared" si="5"/>
        <v>0.1875</v>
      </c>
    </row>
    <row r="51" spans="1:12" ht="15.75" customHeight="1" x14ac:dyDescent="0.25">
      <c r="A51" s="26">
        <v>68</v>
      </c>
      <c r="B51" s="22" t="s">
        <v>58</v>
      </c>
      <c r="C51" s="11">
        <v>33</v>
      </c>
      <c r="D51" s="11">
        <v>9</v>
      </c>
      <c r="E51" s="11">
        <v>2</v>
      </c>
      <c r="F51" s="11">
        <v>3</v>
      </c>
      <c r="G51" s="36">
        <v>5</v>
      </c>
      <c r="H51" s="138">
        <f t="shared" si="1"/>
        <v>0.27272727272727271</v>
      </c>
      <c r="I51" s="138">
        <f t="shared" si="2"/>
        <v>0.55555555555555558</v>
      </c>
      <c r="J51" s="138">
        <f t="shared" si="3"/>
        <v>0.4</v>
      </c>
      <c r="K51" s="138">
        <f t="shared" si="4"/>
        <v>0.6</v>
      </c>
      <c r="L51" s="136">
        <f t="shared" si="5"/>
        <v>0.15151515151515152</v>
      </c>
    </row>
    <row r="52" spans="1:12" ht="15.75" customHeight="1" x14ac:dyDescent="0.25">
      <c r="A52" s="26">
        <v>69</v>
      </c>
      <c r="B52" s="22" t="s">
        <v>59</v>
      </c>
      <c r="C52" s="11">
        <v>23</v>
      </c>
      <c r="D52" s="11">
        <v>7</v>
      </c>
      <c r="E52" s="11">
        <v>2</v>
      </c>
      <c r="F52" s="11">
        <v>1</v>
      </c>
      <c r="G52" s="36">
        <v>3</v>
      </c>
      <c r="H52" s="138">
        <f t="shared" si="1"/>
        <v>0.30434782608695654</v>
      </c>
      <c r="I52" s="138">
        <f t="shared" si="2"/>
        <v>0.42857142857142855</v>
      </c>
      <c r="J52" s="138">
        <f t="shared" si="3"/>
        <v>0.66666666666666663</v>
      </c>
      <c r="K52" s="138">
        <f t="shared" si="4"/>
        <v>0.33333333333333331</v>
      </c>
      <c r="L52" s="136">
        <f t="shared" si="5"/>
        <v>0.13043478260869565</v>
      </c>
    </row>
    <row r="53" spans="1:12" ht="15.75" customHeight="1" x14ac:dyDescent="0.25">
      <c r="A53" s="23">
        <v>70</v>
      </c>
      <c r="B53" s="22" t="s">
        <v>197</v>
      </c>
      <c r="C53" s="11">
        <v>25</v>
      </c>
      <c r="D53" s="11">
        <v>9</v>
      </c>
      <c r="E53" s="11">
        <v>2</v>
      </c>
      <c r="F53" s="11">
        <v>3</v>
      </c>
      <c r="G53" s="36">
        <v>5</v>
      </c>
      <c r="H53" s="138">
        <f t="shared" si="1"/>
        <v>0.36</v>
      </c>
      <c r="I53" s="138">
        <f t="shared" si="2"/>
        <v>0.55555555555555558</v>
      </c>
      <c r="J53" s="138">
        <f t="shared" si="3"/>
        <v>0.4</v>
      </c>
      <c r="K53" s="138">
        <f t="shared" si="4"/>
        <v>0.6</v>
      </c>
      <c r="L53" s="136">
        <f t="shared" si="5"/>
        <v>0.2</v>
      </c>
    </row>
    <row r="54" spans="1:12" ht="15.75" customHeight="1" x14ac:dyDescent="0.25">
      <c r="A54" s="23">
        <v>71</v>
      </c>
      <c r="B54" s="22" t="s">
        <v>61</v>
      </c>
      <c r="C54" s="11">
        <v>22</v>
      </c>
      <c r="D54" s="11">
        <v>9</v>
      </c>
      <c r="E54" s="11">
        <v>2</v>
      </c>
      <c r="F54" s="11">
        <v>4</v>
      </c>
      <c r="G54" s="36">
        <v>6</v>
      </c>
      <c r="H54" s="138">
        <f t="shared" si="1"/>
        <v>0.40909090909090912</v>
      </c>
      <c r="I54" s="138">
        <f t="shared" si="2"/>
        <v>0.66666666666666663</v>
      </c>
      <c r="J54" s="138">
        <f t="shared" si="3"/>
        <v>0.33333333333333331</v>
      </c>
      <c r="K54" s="138">
        <f t="shared" si="4"/>
        <v>0.66666666666666663</v>
      </c>
      <c r="L54" s="136">
        <f t="shared" si="5"/>
        <v>0.27272727272727271</v>
      </c>
    </row>
    <row r="55" spans="1:12" ht="15.75" customHeight="1" x14ac:dyDescent="0.25">
      <c r="A55" s="23">
        <v>72</v>
      </c>
      <c r="B55" s="22" t="s">
        <v>62</v>
      </c>
      <c r="C55" s="11">
        <v>4</v>
      </c>
      <c r="D55" s="11">
        <v>1</v>
      </c>
      <c r="E55" s="11">
        <v>0</v>
      </c>
      <c r="F55" s="11">
        <v>0</v>
      </c>
      <c r="G55" s="36">
        <v>0</v>
      </c>
      <c r="H55" s="138">
        <f t="shared" si="1"/>
        <v>0.25</v>
      </c>
      <c r="I55" s="138">
        <f t="shared" ref="I55:I57" si="10">G55/D55</f>
        <v>0</v>
      </c>
      <c r="J55" s="138"/>
      <c r="K55" s="138"/>
      <c r="L55" s="136">
        <f t="shared" si="5"/>
        <v>0</v>
      </c>
    </row>
    <row r="56" spans="1:12" ht="15.75" customHeight="1" x14ac:dyDescent="0.25">
      <c r="A56" s="23">
        <v>73</v>
      </c>
      <c r="B56" s="22" t="s">
        <v>63</v>
      </c>
      <c r="C56" s="11">
        <v>3</v>
      </c>
      <c r="D56" s="11">
        <v>1</v>
      </c>
      <c r="E56" s="11">
        <v>0</v>
      </c>
      <c r="F56" s="11">
        <v>0</v>
      </c>
      <c r="G56" s="36">
        <v>0</v>
      </c>
      <c r="H56" s="138">
        <f t="shared" si="1"/>
        <v>0.33333333333333331</v>
      </c>
      <c r="I56" s="138">
        <f t="shared" si="10"/>
        <v>0</v>
      </c>
      <c r="J56" s="138"/>
      <c r="K56" s="138"/>
      <c r="L56" s="136">
        <f t="shared" si="5"/>
        <v>0</v>
      </c>
    </row>
    <row r="57" spans="1:12" ht="15.75" customHeight="1" x14ac:dyDescent="0.25">
      <c r="A57" s="27">
        <v>74</v>
      </c>
      <c r="B57" s="28" t="s">
        <v>64</v>
      </c>
      <c r="C57" s="11">
        <v>34</v>
      </c>
      <c r="D57" s="11">
        <v>15</v>
      </c>
      <c r="E57" s="11">
        <v>2</v>
      </c>
      <c r="F57" s="11">
        <v>3</v>
      </c>
      <c r="G57" s="36">
        <v>5</v>
      </c>
      <c r="H57" s="138">
        <f t="shared" si="1"/>
        <v>0.44117647058823528</v>
      </c>
      <c r="I57" s="138">
        <f t="shared" si="10"/>
        <v>0.33333333333333331</v>
      </c>
      <c r="J57" s="138">
        <f t="shared" ref="J57" si="11">E57/G57</f>
        <v>0.4</v>
      </c>
      <c r="K57" s="138">
        <f t="shared" ref="K57" si="12">F57/G57</f>
        <v>0.6</v>
      </c>
      <c r="L57" s="136">
        <f t="shared" si="5"/>
        <v>0.14705882352941177</v>
      </c>
    </row>
    <row r="58" spans="1:12" ht="15.75" customHeight="1" x14ac:dyDescent="0.25">
      <c r="A58" s="27">
        <v>76</v>
      </c>
      <c r="B58" s="28" t="s">
        <v>65</v>
      </c>
      <c r="C58" s="11">
        <v>1</v>
      </c>
      <c r="D58" s="11">
        <v>1</v>
      </c>
      <c r="E58" s="11">
        <v>0</v>
      </c>
      <c r="F58" s="11">
        <v>0</v>
      </c>
      <c r="G58" s="36">
        <v>0</v>
      </c>
      <c r="H58" s="138">
        <f t="shared" ref="H58:H59" si="13">D58/C58</f>
        <v>1</v>
      </c>
      <c r="I58" s="138">
        <f t="shared" ref="I58" si="14">G58/D58</f>
        <v>0</v>
      </c>
      <c r="J58" s="138"/>
      <c r="K58" s="138"/>
      <c r="L58" s="136">
        <f t="shared" ref="L58:L59" si="15">G58/C58</f>
        <v>0</v>
      </c>
    </row>
    <row r="59" spans="1:12" ht="15.75" customHeight="1" x14ac:dyDescent="0.25">
      <c r="A59" s="27">
        <v>77</v>
      </c>
      <c r="B59" s="28" t="s">
        <v>66</v>
      </c>
      <c r="C59" s="11">
        <v>2</v>
      </c>
      <c r="D59" s="11">
        <v>0</v>
      </c>
      <c r="E59" s="11">
        <v>0</v>
      </c>
      <c r="F59" s="11">
        <v>0</v>
      </c>
      <c r="G59" s="36">
        <v>0</v>
      </c>
      <c r="H59" s="138">
        <f t="shared" si="13"/>
        <v>0</v>
      </c>
      <c r="I59" s="138"/>
      <c r="J59" s="138"/>
      <c r="K59" s="138"/>
      <c r="L59" s="136">
        <f t="shared" si="15"/>
        <v>0</v>
      </c>
    </row>
    <row r="60" spans="1:12" ht="15.75" customHeight="1" x14ac:dyDescent="0.25">
      <c r="A60" s="29">
        <v>85</v>
      </c>
      <c r="B60" s="22" t="s">
        <v>67</v>
      </c>
      <c r="C60" s="11">
        <v>17</v>
      </c>
      <c r="D60" s="11">
        <v>6</v>
      </c>
      <c r="E60" s="11">
        <v>1</v>
      </c>
      <c r="F60" s="11">
        <v>2</v>
      </c>
      <c r="G60" s="36">
        <v>3</v>
      </c>
      <c r="H60" s="138">
        <f t="shared" si="1"/>
        <v>0.35294117647058826</v>
      </c>
      <c r="I60" s="138">
        <f t="shared" si="2"/>
        <v>0.5</v>
      </c>
      <c r="J60" s="138">
        <f t="shared" si="3"/>
        <v>0.33333333333333331</v>
      </c>
      <c r="K60" s="138">
        <f t="shared" si="4"/>
        <v>0.66666666666666663</v>
      </c>
      <c r="L60" s="136">
        <f t="shared" si="5"/>
        <v>0.17647058823529413</v>
      </c>
    </row>
    <row r="61" spans="1:12" ht="15.75" customHeight="1" x14ac:dyDescent="0.25">
      <c r="A61" s="29">
        <v>86</v>
      </c>
      <c r="B61" s="22" t="s">
        <v>68</v>
      </c>
      <c r="C61" s="11">
        <v>39</v>
      </c>
      <c r="D61" s="11">
        <v>14</v>
      </c>
      <c r="E61" s="11">
        <v>4</v>
      </c>
      <c r="F61" s="11">
        <v>6</v>
      </c>
      <c r="G61" s="36">
        <v>10</v>
      </c>
      <c r="H61" s="138">
        <f t="shared" si="1"/>
        <v>0.35897435897435898</v>
      </c>
      <c r="I61" s="138">
        <f t="shared" si="2"/>
        <v>0.7142857142857143</v>
      </c>
      <c r="J61" s="138">
        <f t="shared" si="3"/>
        <v>0.4</v>
      </c>
      <c r="K61" s="138">
        <f t="shared" si="4"/>
        <v>0.6</v>
      </c>
      <c r="L61" s="136">
        <f t="shared" si="5"/>
        <v>0.25641025641025639</v>
      </c>
    </row>
    <row r="62" spans="1:12" ht="15.75" customHeight="1" x14ac:dyDescent="0.25">
      <c r="A62" s="29">
        <v>87</v>
      </c>
      <c r="B62" s="22" t="s">
        <v>69</v>
      </c>
      <c r="C62" s="11">
        <v>14</v>
      </c>
      <c r="D62" s="11">
        <v>7</v>
      </c>
      <c r="E62" s="11">
        <v>1</v>
      </c>
      <c r="F62" s="11">
        <v>1</v>
      </c>
      <c r="G62" s="36">
        <v>2</v>
      </c>
      <c r="H62" s="138">
        <f t="shared" ref="H62" si="16">D62/C62</f>
        <v>0.5</v>
      </c>
      <c r="I62" s="138">
        <f t="shared" ref="I62" si="17">G62/D62</f>
        <v>0.2857142857142857</v>
      </c>
      <c r="J62" s="138">
        <f t="shared" ref="J62" si="18">E62/G62</f>
        <v>0.5</v>
      </c>
      <c r="K62" s="138">
        <f t="shared" ref="K62" si="19">F62/G62</f>
        <v>0.5</v>
      </c>
      <c r="L62" s="136">
        <f t="shared" ref="L62" si="20">G62/C62</f>
        <v>0.14285714285714285</v>
      </c>
    </row>
    <row r="63" spans="1:12" ht="15.75" customHeight="1" x14ac:dyDescent="0.25">
      <c r="A63" s="29">
        <v>90</v>
      </c>
      <c r="B63" s="310" t="s">
        <v>183</v>
      </c>
      <c r="C63" s="11">
        <v>0</v>
      </c>
      <c r="D63" s="11">
        <v>0</v>
      </c>
      <c r="E63" s="11">
        <v>0</v>
      </c>
      <c r="F63" s="11">
        <v>0</v>
      </c>
      <c r="G63" s="36">
        <v>0</v>
      </c>
      <c r="H63" s="138"/>
      <c r="I63" s="138"/>
      <c r="J63" s="138"/>
      <c r="K63" s="138"/>
      <c r="L63" s="136"/>
    </row>
    <row r="64" spans="1:12" ht="15.75" customHeight="1" x14ac:dyDescent="0.25">
      <c r="A64" s="269">
        <v>91</v>
      </c>
      <c r="B64" s="270" t="s">
        <v>178</v>
      </c>
      <c r="C64" s="11">
        <v>0</v>
      </c>
      <c r="D64" s="11">
        <v>0</v>
      </c>
      <c r="E64" s="11">
        <v>0</v>
      </c>
      <c r="F64" s="11">
        <v>0</v>
      </c>
      <c r="G64" s="36">
        <v>0</v>
      </c>
      <c r="H64" s="138"/>
      <c r="I64" s="138"/>
      <c r="J64" s="138"/>
      <c r="K64" s="138"/>
      <c r="L64" s="136"/>
    </row>
    <row r="65" spans="1:21" s="15" customFormat="1" ht="15.75" customHeight="1" x14ac:dyDescent="0.25">
      <c r="A65" s="31"/>
      <c r="B65" s="13" t="s">
        <v>9</v>
      </c>
      <c r="C65" s="14">
        <f>SUM(C6:C64)</f>
        <v>2820</v>
      </c>
      <c r="D65" s="14">
        <f t="shared" ref="D65:G65" si="21">SUM(D6:D64)</f>
        <v>994</v>
      </c>
      <c r="E65" s="14">
        <f t="shared" si="21"/>
        <v>228</v>
      </c>
      <c r="F65" s="14">
        <f t="shared" si="21"/>
        <v>214</v>
      </c>
      <c r="G65" s="14">
        <f t="shared" si="21"/>
        <v>442</v>
      </c>
      <c r="H65" s="205">
        <f t="shared" ref="H65" si="22">D65/C65</f>
        <v>0.35248226950354611</v>
      </c>
      <c r="I65" s="205">
        <f t="shared" ref="I65" si="23">G65/D65</f>
        <v>0.44466800804828976</v>
      </c>
      <c r="J65" s="205">
        <f t="shared" ref="J65" si="24">E65/G65</f>
        <v>0.51583710407239824</v>
      </c>
      <c r="K65" s="205">
        <f t="shared" ref="K65" si="25">F65/G65</f>
        <v>0.48416289592760181</v>
      </c>
      <c r="L65" s="190">
        <f t="shared" ref="L65" si="26">G65/C65</f>
        <v>0.15673758865248227</v>
      </c>
      <c r="M65"/>
      <c r="N65" s="2"/>
      <c r="O65" s="2"/>
      <c r="P65" s="2"/>
      <c r="R65" s="2"/>
      <c r="S65" s="2"/>
      <c r="T65" s="2"/>
      <c r="U65" s="2"/>
    </row>
    <row r="66" spans="1:21" x14ac:dyDescent="0.25">
      <c r="U66" s="15"/>
    </row>
    <row r="69" spans="1:21" x14ac:dyDescent="0.25">
      <c r="P69" s="15"/>
      <c r="R69" s="15"/>
      <c r="S69" s="15"/>
      <c r="T69" s="15"/>
    </row>
    <row r="72" spans="1:21" x14ac:dyDescent="0.25">
      <c r="M72" s="15"/>
    </row>
    <row r="76" spans="1:21" x14ac:dyDescent="0.25">
      <c r="N76" s="15"/>
      <c r="O76" s="15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92D050"/>
    <pageSetUpPr fitToPage="1"/>
  </sheetPr>
  <dimension ref="A1:I803"/>
  <sheetViews>
    <sheetView showZeros="0" zoomScale="75" zoomScaleNormal="75" workbookViewId="0">
      <selection activeCell="M53" sqref="M52:M53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216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4"/>
      <c r="C29" s="344"/>
      <c r="D29" s="344"/>
      <c r="E29" s="345"/>
      <c r="F29" s="345"/>
      <c r="G29" s="345"/>
      <c r="H29" s="345"/>
      <c r="I29" s="345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6"/>
      <c r="G52" s="346"/>
      <c r="H52" s="346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217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showZeros="0" topLeftCell="E1" zoomScale="85" zoomScaleNormal="85" workbookViewId="0">
      <selection activeCell="V79" sqref="V79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2.85546875" style="97" customWidth="1"/>
    <col min="4" max="4" width="9.5703125" style="97" customWidth="1"/>
    <col min="5" max="5" width="9.7109375" style="97" customWidth="1"/>
    <col min="6" max="6" width="10.140625" style="207" customWidth="1"/>
    <col min="7" max="7" width="9.140625" style="97" customWidth="1"/>
    <col min="8" max="8" width="10.28515625" style="207" customWidth="1"/>
    <col min="9" max="9" width="12.5703125" style="97" customWidth="1"/>
    <col min="10" max="10" width="9.5703125" style="207" customWidth="1"/>
    <col min="11" max="11" width="9.85546875" style="97" customWidth="1"/>
    <col min="12" max="12" width="9.85546875" style="207" customWidth="1"/>
    <col min="13" max="13" width="9.28515625" style="97" customWidth="1"/>
    <col min="14" max="14" width="9.5703125" style="207" customWidth="1"/>
    <col min="15" max="15" width="12.7109375" style="97" customWidth="1"/>
    <col min="16" max="17" width="9.85546875" style="97" customWidth="1"/>
    <col min="18" max="18" width="9.85546875" style="207" customWidth="1"/>
    <col min="19" max="19" width="9.28515625" style="97" customWidth="1"/>
    <col min="20" max="20" width="9.5703125" style="207" customWidth="1"/>
    <col min="21" max="21" width="12.5703125" style="97" customWidth="1"/>
    <col min="22" max="22" width="10.140625" style="97" customWidth="1"/>
    <col min="23" max="23" width="9.85546875" style="97" customWidth="1"/>
    <col min="24" max="25" width="10.140625" style="97" customWidth="1"/>
    <col min="26" max="26" width="9.5703125" style="97" customWidth="1"/>
    <col min="27" max="16384" width="11.42578125" style="97"/>
  </cols>
  <sheetData>
    <row r="1" spans="1:26" ht="6.6" customHeight="1" x14ac:dyDescent="0.2"/>
    <row r="2" spans="1:26" ht="18.75" x14ac:dyDescent="0.2">
      <c r="A2" s="360" t="s">
        <v>207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4" spans="1:26" x14ac:dyDescent="0.2">
      <c r="A4" s="362" t="s">
        <v>175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6" ht="13.5" thickBot="1" x14ac:dyDescent="0.25">
      <c r="C5" s="98"/>
      <c r="D5" s="98"/>
      <c r="E5" s="98"/>
      <c r="F5" s="206"/>
      <c r="G5" s="98"/>
      <c r="H5" s="206"/>
      <c r="I5" s="98"/>
      <c r="J5" s="206"/>
      <c r="K5" s="98"/>
      <c r="L5" s="206"/>
      <c r="M5" s="98"/>
      <c r="N5" s="206"/>
      <c r="O5" s="98"/>
      <c r="P5" s="98"/>
      <c r="Q5" s="98"/>
      <c r="R5" s="206"/>
      <c r="S5" s="98"/>
      <c r="T5" s="206"/>
    </row>
    <row r="6" spans="1:26" s="99" customFormat="1" ht="15.75" x14ac:dyDescent="0.2">
      <c r="B6" s="6"/>
      <c r="C6" s="369">
        <v>2019</v>
      </c>
      <c r="D6" s="370"/>
      <c r="E6" s="370"/>
      <c r="F6" s="370"/>
      <c r="G6" s="370"/>
      <c r="H6" s="371"/>
      <c r="I6" s="369">
        <v>2020</v>
      </c>
      <c r="J6" s="370"/>
      <c r="K6" s="370"/>
      <c r="L6" s="370"/>
      <c r="M6" s="370"/>
      <c r="N6" s="371"/>
      <c r="O6" s="369">
        <v>2021</v>
      </c>
      <c r="P6" s="370"/>
      <c r="Q6" s="370"/>
      <c r="R6" s="370"/>
      <c r="S6" s="370"/>
      <c r="T6" s="371"/>
      <c r="U6" s="369">
        <v>2022</v>
      </c>
      <c r="V6" s="370"/>
      <c r="W6" s="370"/>
      <c r="X6" s="370"/>
      <c r="Y6" s="370"/>
      <c r="Z6" s="371"/>
    </row>
    <row r="7" spans="1:26" s="99" customFormat="1" ht="16.5" thickBot="1" x14ac:dyDescent="0.25">
      <c r="B7" s="6"/>
      <c r="C7" s="363" t="s">
        <v>118</v>
      </c>
      <c r="D7" s="364"/>
      <c r="E7" s="365" t="s">
        <v>119</v>
      </c>
      <c r="F7" s="366"/>
      <c r="G7" s="367" t="s">
        <v>120</v>
      </c>
      <c r="H7" s="368"/>
      <c r="I7" s="363" t="s">
        <v>118</v>
      </c>
      <c r="J7" s="364"/>
      <c r="K7" s="365" t="s">
        <v>119</v>
      </c>
      <c r="L7" s="366"/>
      <c r="M7" s="367" t="s">
        <v>120</v>
      </c>
      <c r="N7" s="368"/>
      <c r="O7" s="363" t="s">
        <v>118</v>
      </c>
      <c r="P7" s="364"/>
      <c r="Q7" s="365" t="s">
        <v>119</v>
      </c>
      <c r="R7" s="366"/>
      <c r="S7" s="367" t="s">
        <v>120</v>
      </c>
      <c r="T7" s="368"/>
      <c r="U7" s="363" t="s">
        <v>118</v>
      </c>
      <c r="V7" s="372"/>
      <c r="W7" s="365" t="s">
        <v>119</v>
      </c>
      <c r="X7" s="364"/>
      <c r="Y7" s="372" t="s">
        <v>120</v>
      </c>
      <c r="Z7" s="368"/>
    </row>
    <row r="8" spans="1:26" s="99" customFormat="1" ht="35.450000000000003" customHeight="1" x14ac:dyDescent="0.2">
      <c r="A8" s="209" t="s">
        <v>10</v>
      </c>
      <c r="B8" s="208" t="s">
        <v>11</v>
      </c>
      <c r="C8" s="100" t="s">
        <v>121</v>
      </c>
      <c r="D8" s="235" t="s">
        <v>166</v>
      </c>
      <c r="E8" s="236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235" t="s">
        <v>166</v>
      </c>
      <c r="K8" s="236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165</v>
      </c>
      <c r="D9" s="108">
        <v>0.50458715596330272</v>
      </c>
      <c r="E9" s="109">
        <v>47</v>
      </c>
      <c r="F9" s="110">
        <v>0.74603174603174605</v>
      </c>
      <c r="G9" s="111">
        <v>28</v>
      </c>
      <c r="H9" s="112">
        <v>0.73684210526315785</v>
      </c>
      <c r="I9" s="107">
        <v>174</v>
      </c>
      <c r="J9" s="108">
        <v>0.48739495798319327</v>
      </c>
      <c r="K9" s="109">
        <v>41</v>
      </c>
      <c r="L9" s="110">
        <v>0.56164383561643838</v>
      </c>
      <c r="M9" s="111">
        <v>24</v>
      </c>
      <c r="N9" s="112">
        <v>0.53333333333333333</v>
      </c>
      <c r="O9" s="107">
        <v>181</v>
      </c>
      <c r="P9" s="108">
        <v>0.50277777777777777</v>
      </c>
      <c r="Q9" s="109">
        <v>37</v>
      </c>
      <c r="R9" s="110">
        <v>0.51388888888888884</v>
      </c>
      <c r="S9" s="111">
        <v>22</v>
      </c>
      <c r="T9" s="112">
        <v>0.5</v>
      </c>
      <c r="U9" s="107">
        <v>181</v>
      </c>
      <c r="V9" s="108">
        <v>0.5127478753541076</v>
      </c>
      <c r="W9" s="109">
        <v>42</v>
      </c>
      <c r="X9" s="110">
        <v>0.56756756756756754</v>
      </c>
      <c r="Y9" s="111">
        <v>27</v>
      </c>
      <c r="Z9" s="112">
        <v>0.61363636363636365</v>
      </c>
    </row>
    <row r="10" spans="1:26" ht="15.75" x14ac:dyDescent="0.2">
      <c r="A10" s="211">
        <v>2</v>
      </c>
      <c r="B10" s="113" t="s">
        <v>14</v>
      </c>
      <c r="C10" s="114">
        <v>83</v>
      </c>
      <c r="D10" s="115">
        <v>0.41708542713567837</v>
      </c>
      <c r="E10" s="116">
        <v>18</v>
      </c>
      <c r="F10" s="118">
        <v>0.6</v>
      </c>
      <c r="G10" s="117">
        <v>13</v>
      </c>
      <c r="H10" s="112">
        <v>0.61904761904761907</v>
      </c>
      <c r="I10" s="114">
        <v>97</v>
      </c>
      <c r="J10" s="115">
        <v>0.43693693693693691</v>
      </c>
      <c r="K10" s="116">
        <v>18</v>
      </c>
      <c r="L10" s="118">
        <v>0.43902439024390244</v>
      </c>
      <c r="M10" s="117">
        <v>9</v>
      </c>
      <c r="N10" s="112">
        <v>0.39130434782608697</v>
      </c>
      <c r="O10" s="114">
        <v>115</v>
      </c>
      <c r="P10" s="115">
        <v>0.46747967479674796</v>
      </c>
      <c r="Q10" s="116">
        <v>22</v>
      </c>
      <c r="R10" s="118">
        <v>0.45833333333333331</v>
      </c>
      <c r="S10" s="117">
        <v>15</v>
      </c>
      <c r="T10" s="112">
        <v>0.4838709677419355</v>
      </c>
      <c r="U10" s="114">
        <v>103</v>
      </c>
      <c r="V10" s="115">
        <v>0.43829787234042555</v>
      </c>
      <c r="W10" s="116">
        <v>26</v>
      </c>
      <c r="X10" s="118">
        <v>0.5</v>
      </c>
      <c r="Y10" s="117">
        <v>17</v>
      </c>
      <c r="Z10" s="112">
        <v>0.48571428571428571</v>
      </c>
    </row>
    <row r="11" spans="1:26" ht="15.75" x14ac:dyDescent="0.2">
      <c r="A11" s="211">
        <v>3</v>
      </c>
      <c r="B11" s="113" t="s">
        <v>15</v>
      </c>
      <c r="C11" s="114">
        <v>24</v>
      </c>
      <c r="D11" s="115">
        <v>0.48979591836734693</v>
      </c>
      <c r="E11" s="116">
        <v>3</v>
      </c>
      <c r="F11" s="118">
        <v>0.375</v>
      </c>
      <c r="G11" s="117">
        <v>3</v>
      </c>
      <c r="H11" s="112">
        <v>0.42857142857142855</v>
      </c>
      <c r="I11" s="114">
        <v>22</v>
      </c>
      <c r="J11" s="115">
        <v>0.5</v>
      </c>
      <c r="K11" s="116">
        <v>2</v>
      </c>
      <c r="L11" s="118">
        <v>0.33333333333333331</v>
      </c>
      <c r="M11" s="117">
        <v>2</v>
      </c>
      <c r="N11" s="112">
        <v>0.5</v>
      </c>
      <c r="O11" s="114">
        <v>26</v>
      </c>
      <c r="P11" s="115">
        <v>0.4642857142857143</v>
      </c>
      <c r="Q11" s="116">
        <v>3</v>
      </c>
      <c r="R11" s="118">
        <v>0.3</v>
      </c>
      <c r="S11" s="117">
        <v>3</v>
      </c>
      <c r="T11" s="112">
        <v>0.375</v>
      </c>
      <c r="U11" s="114">
        <v>30</v>
      </c>
      <c r="V11" s="115">
        <v>0.5357142857142857</v>
      </c>
      <c r="W11" s="116">
        <v>5</v>
      </c>
      <c r="X11" s="118">
        <v>0.5</v>
      </c>
      <c r="Y11" s="117">
        <v>3</v>
      </c>
      <c r="Z11" s="112">
        <v>0.5</v>
      </c>
    </row>
    <row r="12" spans="1:26" ht="15.75" x14ac:dyDescent="0.2">
      <c r="A12" s="211">
        <v>4</v>
      </c>
      <c r="B12" s="113" t="s">
        <v>16</v>
      </c>
      <c r="C12" s="114">
        <v>20</v>
      </c>
      <c r="D12" s="115">
        <v>0.33333333333333331</v>
      </c>
      <c r="E12" s="116">
        <v>8</v>
      </c>
      <c r="F12" s="118">
        <v>0.44444444444444442</v>
      </c>
      <c r="G12" s="117">
        <v>6</v>
      </c>
      <c r="H12" s="112">
        <v>0.54545454545454541</v>
      </c>
      <c r="I12" s="114">
        <v>21</v>
      </c>
      <c r="J12" s="115">
        <v>0.32307692307692309</v>
      </c>
      <c r="K12" s="116">
        <v>6</v>
      </c>
      <c r="L12" s="118">
        <v>0.46153846153846156</v>
      </c>
      <c r="M12" s="117">
        <v>2</v>
      </c>
      <c r="N12" s="112">
        <v>0.2857142857142857</v>
      </c>
      <c r="O12" s="114">
        <v>30</v>
      </c>
      <c r="P12" s="115">
        <v>0.37037037037037035</v>
      </c>
      <c r="Q12" s="116">
        <v>12</v>
      </c>
      <c r="R12" s="118">
        <v>0.41379310344827586</v>
      </c>
      <c r="S12" s="117">
        <v>8</v>
      </c>
      <c r="T12" s="112">
        <v>0.53333333333333333</v>
      </c>
      <c r="U12" s="114">
        <v>26</v>
      </c>
      <c r="V12" s="115">
        <v>0.33766233766233766</v>
      </c>
      <c r="W12" s="116">
        <v>12</v>
      </c>
      <c r="X12" s="118">
        <v>0.46153846153846156</v>
      </c>
      <c r="Y12" s="117">
        <v>9</v>
      </c>
      <c r="Z12" s="112">
        <v>0.52941176470588236</v>
      </c>
    </row>
    <row r="13" spans="1:26" ht="15.75" x14ac:dyDescent="0.2">
      <c r="A13" s="211">
        <v>5</v>
      </c>
      <c r="B13" s="113" t="s">
        <v>17</v>
      </c>
      <c r="C13" s="114">
        <v>128</v>
      </c>
      <c r="D13" s="115">
        <v>0.47583643122676578</v>
      </c>
      <c r="E13" s="116">
        <v>32</v>
      </c>
      <c r="F13" s="118">
        <v>0.4</v>
      </c>
      <c r="G13" s="117">
        <v>21</v>
      </c>
      <c r="H13" s="112">
        <v>0.45652173913043476</v>
      </c>
      <c r="I13" s="114">
        <v>138</v>
      </c>
      <c r="J13" s="115">
        <v>0.4726027397260274</v>
      </c>
      <c r="K13" s="116">
        <v>40</v>
      </c>
      <c r="L13" s="118">
        <v>0.43010752688172044</v>
      </c>
      <c r="M13" s="117">
        <v>29</v>
      </c>
      <c r="N13" s="112">
        <v>0.57999999999999996</v>
      </c>
      <c r="O13" s="114">
        <v>133</v>
      </c>
      <c r="P13" s="115">
        <v>0.44781144781144783</v>
      </c>
      <c r="Q13" s="116">
        <v>35</v>
      </c>
      <c r="R13" s="118">
        <v>0.35</v>
      </c>
      <c r="S13" s="117">
        <v>24</v>
      </c>
      <c r="T13" s="112">
        <v>0.48</v>
      </c>
      <c r="U13" s="114">
        <v>143</v>
      </c>
      <c r="V13" s="115">
        <v>0.47194719471947194</v>
      </c>
      <c r="W13" s="116">
        <v>42</v>
      </c>
      <c r="X13" s="118">
        <v>0.3888888888888889</v>
      </c>
      <c r="Y13" s="117">
        <v>24</v>
      </c>
      <c r="Z13" s="112">
        <v>0.42105263157894735</v>
      </c>
    </row>
    <row r="14" spans="1:26" ht="15.75" x14ac:dyDescent="0.2">
      <c r="A14" s="211">
        <v>6</v>
      </c>
      <c r="B14" s="113" t="s">
        <v>185</v>
      </c>
      <c r="C14" s="114">
        <v>191</v>
      </c>
      <c r="D14" s="115">
        <v>0.49354005167958659</v>
      </c>
      <c r="E14" s="116">
        <v>64</v>
      </c>
      <c r="F14" s="118">
        <v>0.53781512605042014</v>
      </c>
      <c r="G14" s="117">
        <v>34</v>
      </c>
      <c r="H14" s="112">
        <v>0.66666666666666663</v>
      </c>
      <c r="I14" s="114">
        <v>225</v>
      </c>
      <c r="J14" s="115">
        <v>0.51487414187643021</v>
      </c>
      <c r="K14" s="116">
        <v>78</v>
      </c>
      <c r="L14" s="118">
        <v>0.54166666666666663</v>
      </c>
      <c r="M14" s="117">
        <v>36</v>
      </c>
      <c r="N14" s="112">
        <v>0.47368421052631576</v>
      </c>
      <c r="O14" s="114">
        <v>234</v>
      </c>
      <c r="P14" s="115">
        <v>0.54545454545454541</v>
      </c>
      <c r="Q14" s="116">
        <v>88</v>
      </c>
      <c r="R14" s="118">
        <v>0.6518518518518519</v>
      </c>
      <c r="S14" s="117">
        <v>49</v>
      </c>
      <c r="T14" s="112">
        <v>0.68055555555555558</v>
      </c>
      <c r="U14" s="114">
        <v>248</v>
      </c>
      <c r="V14" s="115">
        <v>0.54988913525498895</v>
      </c>
      <c r="W14" s="116">
        <v>87</v>
      </c>
      <c r="X14" s="118">
        <v>0.57615894039735094</v>
      </c>
      <c r="Y14" s="117">
        <v>53</v>
      </c>
      <c r="Z14" s="112">
        <v>0.63095238095238093</v>
      </c>
    </row>
    <row r="15" spans="1:26" ht="15.75" x14ac:dyDescent="0.2">
      <c r="A15" s="212">
        <v>7</v>
      </c>
      <c r="B15" s="113" t="s">
        <v>186</v>
      </c>
      <c r="C15" s="114">
        <v>92</v>
      </c>
      <c r="D15" s="115">
        <v>0.63013698630136983</v>
      </c>
      <c r="E15" s="116">
        <v>32</v>
      </c>
      <c r="F15" s="118">
        <v>0.7441860465116279</v>
      </c>
      <c r="G15" s="117">
        <v>14</v>
      </c>
      <c r="H15" s="112">
        <v>0.60869565217391308</v>
      </c>
      <c r="I15" s="114">
        <v>108</v>
      </c>
      <c r="J15" s="115">
        <v>0.65853658536585369</v>
      </c>
      <c r="K15" s="116">
        <v>42</v>
      </c>
      <c r="L15" s="118">
        <v>0.82352941176470584</v>
      </c>
      <c r="M15" s="117">
        <v>22</v>
      </c>
      <c r="N15" s="112">
        <v>0.75862068965517238</v>
      </c>
      <c r="O15" s="114">
        <v>118</v>
      </c>
      <c r="P15" s="115">
        <v>0.67816091954022983</v>
      </c>
      <c r="Q15" s="116">
        <v>31</v>
      </c>
      <c r="R15" s="118">
        <v>0.79487179487179482</v>
      </c>
      <c r="S15" s="117">
        <v>18</v>
      </c>
      <c r="T15" s="112">
        <v>0.78260869565217395</v>
      </c>
      <c r="U15" s="114">
        <v>116</v>
      </c>
      <c r="V15" s="115">
        <v>0.651685393258427</v>
      </c>
      <c r="W15" s="116">
        <v>34</v>
      </c>
      <c r="X15" s="118">
        <v>0.70833333333333337</v>
      </c>
      <c r="Y15" s="117">
        <v>21</v>
      </c>
      <c r="Z15" s="112">
        <v>0.67741935483870963</v>
      </c>
    </row>
    <row r="16" spans="1:26" ht="15.75" x14ac:dyDescent="0.2">
      <c r="A16" s="212">
        <v>8</v>
      </c>
      <c r="B16" s="113" t="s">
        <v>20</v>
      </c>
      <c r="C16" s="114">
        <v>41</v>
      </c>
      <c r="D16" s="115">
        <v>0.640625</v>
      </c>
      <c r="E16" s="116">
        <v>10</v>
      </c>
      <c r="F16" s="118">
        <v>0.625</v>
      </c>
      <c r="G16" s="117">
        <v>6</v>
      </c>
      <c r="H16" s="112">
        <v>0.8571428571428571</v>
      </c>
      <c r="I16" s="114">
        <v>39</v>
      </c>
      <c r="J16" s="115">
        <v>0.6</v>
      </c>
      <c r="K16" s="116">
        <v>11</v>
      </c>
      <c r="L16" s="118">
        <v>0.6875</v>
      </c>
      <c r="M16" s="117">
        <v>7</v>
      </c>
      <c r="N16" s="112">
        <v>0.77777777777777779</v>
      </c>
      <c r="O16" s="114">
        <v>32</v>
      </c>
      <c r="P16" s="115">
        <v>0.5714285714285714</v>
      </c>
      <c r="Q16" s="116">
        <v>8</v>
      </c>
      <c r="R16" s="118">
        <v>0.66666666666666663</v>
      </c>
      <c r="S16" s="117">
        <v>4</v>
      </c>
      <c r="T16" s="112">
        <v>0.66666666666666663</v>
      </c>
      <c r="U16" s="114">
        <v>31</v>
      </c>
      <c r="V16" s="115">
        <v>0.54385964912280704</v>
      </c>
      <c r="W16" s="116">
        <v>8</v>
      </c>
      <c r="X16" s="118">
        <v>0.5714285714285714</v>
      </c>
      <c r="Y16" s="117">
        <v>6</v>
      </c>
      <c r="Z16" s="112">
        <v>0.6</v>
      </c>
    </row>
    <row r="17" spans="1:26" ht="15.75" x14ac:dyDescent="0.2">
      <c r="A17" s="212">
        <v>9</v>
      </c>
      <c r="B17" s="113" t="s">
        <v>21</v>
      </c>
      <c r="C17" s="114">
        <v>119</v>
      </c>
      <c r="D17" s="115">
        <v>0.66111111111111109</v>
      </c>
      <c r="E17" s="116">
        <v>44</v>
      </c>
      <c r="F17" s="118">
        <v>0.77192982456140347</v>
      </c>
      <c r="G17" s="117">
        <v>22</v>
      </c>
      <c r="H17" s="112">
        <v>0.7857142857142857</v>
      </c>
      <c r="I17" s="114">
        <v>113</v>
      </c>
      <c r="J17" s="115">
        <v>0.66470588235294115</v>
      </c>
      <c r="K17" s="116">
        <v>35</v>
      </c>
      <c r="L17" s="118">
        <v>0.67307692307692313</v>
      </c>
      <c r="M17" s="117">
        <v>18</v>
      </c>
      <c r="N17" s="112">
        <v>0.69230769230769229</v>
      </c>
      <c r="O17" s="114">
        <v>112</v>
      </c>
      <c r="P17" s="115">
        <v>0.68292682926829273</v>
      </c>
      <c r="Q17" s="116">
        <v>36</v>
      </c>
      <c r="R17" s="118">
        <v>0.66666666666666663</v>
      </c>
      <c r="S17" s="117">
        <v>20</v>
      </c>
      <c r="T17" s="112">
        <v>0.66666666666666663</v>
      </c>
      <c r="U17" s="114">
        <v>110</v>
      </c>
      <c r="V17" s="115">
        <v>0.67484662576687116</v>
      </c>
      <c r="W17" s="116">
        <v>48</v>
      </c>
      <c r="X17" s="118">
        <v>0.70588235294117652</v>
      </c>
      <c r="Y17" s="117">
        <v>28</v>
      </c>
      <c r="Z17" s="112">
        <v>0.71794871794871795</v>
      </c>
    </row>
    <row r="18" spans="1:26" ht="15.75" x14ac:dyDescent="0.2">
      <c r="A18" s="212">
        <v>10</v>
      </c>
      <c r="B18" s="113" t="s">
        <v>22</v>
      </c>
      <c r="C18" s="114">
        <v>21</v>
      </c>
      <c r="D18" s="115">
        <v>0.63636363636363635</v>
      </c>
      <c r="E18" s="116">
        <v>3</v>
      </c>
      <c r="F18" s="118">
        <v>0.6</v>
      </c>
      <c r="G18" s="117">
        <v>3</v>
      </c>
      <c r="H18" s="112">
        <v>0.75</v>
      </c>
      <c r="I18" s="114">
        <v>29</v>
      </c>
      <c r="J18" s="115">
        <v>0.74358974358974361</v>
      </c>
      <c r="K18" s="116">
        <v>12</v>
      </c>
      <c r="L18" s="118">
        <v>0.8</v>
      </c>
      <c r="M18" s="117">
        <v>8</v>
      </c>
      <c r="N18" s="112">
        <v>1</v>
      </c>
      <c r="O18" s="114">
        <v>27</v>
      </c>
      <c r="P18" s="115">
        <v>0.75</v>
      </c>
      <c r="Q18" s="116">
        <v>5</v>
      </c>
      <c r="R18" s="118">
        <v>0.83333333333333337</v>
      </c>
      <c r="S18" s="117">
        <v>4</v>
      </c>
      <c r="T18" s="112">
        <v>0.8</v>
      </c>
      <c r="U18" s="114">
        <v>26</v>
      </c>
      <c r="V18" s="115">
        <v>0.74285714285714288</v>
      </c>
      <c r="W18" s="116">
        <v>6</v>
      </c>
      <c r="X18" s="118">
        <v>0.66666666666666663</v>
      </c>
      <c r="Y18" s="117">
        <v>4</v>
      </c>
      <c r="Z18" s="112">
        <v>0.66666666666666663</v>
      </c>
    </row>
    <row r="19" spans="1:26" ht="15.75" x14ac:dyDescent="0.2">
      <c r="A19" s="212">
        <v>11</v>
      </c>
      <c r="B19" s="113" t="s">
        <v>187</v>
      </c>
      <c r="C19" s="114">
        <v>251</v>
      </c>
      <c r="D19" s="115">
        <v>0.62128712871287128</v>
      </c>
      <c r="E19" s="116">
        <v>70</v>
      </c>
      <c r="F19" s="118">
        <v>0.66666666666666663</v>
      </c>
      <c r="G19" s="117">
        <v>35</v>
      </c>
      <c r="H19" s="112">
        <v>0.72916666666666663</v>
      </c>
      <c r="I19" s="114">
        <v>259</v>
      </c>
      <c r="J19" s="115">
        <v>0.63017031630170317</v>
      </c>
      <c r="K19" s="116">
        <v>62</v>
      </c>
      <c r="L19" s="118">
        <v>0.62</v>
      </c>
      <c r="M19" s="117">
        <v>35</v>
      </c>
      <c r="N19" s="112">
        <v>0.63636363636363635</v>
      </c>
      <c r="O19" s="114">
        <v>254</v>
      </c>
      <c r="P19" s="115">
        <v>0.63184079601990051</v>
      </c>
      <c r="Q19" s="116">
        <v>73</v>
      </c>
      <c r="R19" s="118">
        <v>0.64035087719298245</v>
      </c>
      <c r="S19" s="117">
        <v>35</v>
      </c>
      <c r="T19" s="112">
        <v>0.60344827586206895</v>
      </c>
      <c r="U19" s="114">
        <v>243</v>
      </c>
      <c r="V19" s="115">
        <v>0.63116883116883116</v>
      </c>
      <c r="W19" s="116">
        <v>71</v>
      </c>
      <c r="X19" s="118">
        <v>0.65137614678899081</v>
      </c>
      <c r="Y19" s="117">
        <v>38</v>
      </c>
      <c r="Z19" s="112">
        <v>0.65517241379310343</v>
      </c>
    </row>
    <row r="20" spans="1:26" ht="15.75" x14ac:dyDescent="0.2">
      <c r="A20" s="212">
        <v>12</v>
      </c>
      <c r="B20" s="113" t="s">
        <v>188</v>
      </c>
      <c r="C20" s="114">
        <v>65</v>
      </c>
      <c r="D20" s="115">
        <v>0.70652173913043481</v>
      </c>
      <c r="E20" s="116">
        <v>23</v>
      </c>
      <c r="F20" s="118">
        <v>0.76666666666666672</v>
      </c>
      <c r="G20" s="117">
        <v>12</v>
      </c>
      <c r="H20" s="112">
        <v>0.75</v>
      </c>
      <c r="I20" s="114">
        <v>58</v>
      </c>
      <c r="J20" s="115">
        <v>0.73417721518987344</v>
      </c>
      <c r="K20" s="116">
        <v>12</v>
      </c>
      <c r="L20" s="118">
        <v>0.66666666666666663</v>
      </c>
      <c r="M20" s="117">
        <v>7</v>
      </c>
      <c r="N20" s="112">
        <v>0.7</v>
      </c>
      <c r="O20" s="114">
        <v>58</v>
      </c>
      <c r="P20" s="115">
        <v>0.6987951807228916</v>
      </c>
      <c r="Q20" s="116">
        <v>13</v>
      </c>
      <c r="R20" s="118">
        <v>0.72222222222222221</v>
      </c>
      <c r="S20" s="117">
        <v>10</v>
      </c>
      <c r="T20" s="112">
        <v>0.7142857142857143</v>
      </c>
      <c r="U20" s="114">
        <v>58</v>
      </c>
      <c r="V20" s="115">
        <v>0.70731707317073167</v>
      </c>
      <c r="W20" s="116">
        <v>16</v>
      </c>
      <c r="X20" s="118">
        <v>0.76190476190476186</v>
      </c>
      <c r="Y20" s="117">
        <v>10</v>
      </c>
      <c r="Z20" s="112">
        <v>0.83333333333333337</v>
      </c>
    </row>
    <row r="21" spans="1:26" ht="15.75" x14ac:dyDescent="0.2">
      <c r="A21" s="212">
        <v>13</v>
      </c>
      <c r="B21" s="113" t="s">
        <v>189</v>
      </c>
      <c r="C21" s="114">
        <v>13</v>
      </c>
      <c r="D21" s="115">
        <v>0.54166666666666663</v>
      </c>
      <c r="E21" s="116">
        <v>1</v>
      </c>
      <c r="F21" s="118">
        <v>0.5</v>
      </c>
      <c r="G21" s="117">
        <v>1</v>
      </c>
      <c r="H21" s="112">
        <v>0.5</v>
      </c>
      <c r="I21" s="114">
        <v>15</v>
      </c>
      <c r="J21" s="115">
        <v>0.55555555555555558</v>
      </c>
      <c r="K21" s="116">
        <v>3</v>
      </c>
      <c r="L21" s="118">
        <v>0.75</v>
      </c>
      <c r="M21" s="117">
        <v>1</v>
      </c>
      <c r="N21" s="112">
        <v>0.5</v>
      </c>
      <c r="O21" s="114">
        <v>21</v>
      </c>
      <c r="P21" s="115">
        <v>0.65625</v>
      </c>
      <c r="Q21" s="116">
        <v>3</v>
      </c>
      <c r="R21" s="118">
        <v>0.6</v>
      </c>
      <c r="S21" s="117">
        <v>3</v>
      </c>
      <c r="T21" s="112">
        <v>0.75</v>
      </c>
      <c r="U21" s="114">
        <v>24</v>
      </c>
      <c r="V21" s="115">
        <v>0.68571428571428572</v>
      </c>
      <c r="W21" s="116">
        <v>6</v>
      </c>
      <c r="X21" s="118">
        <v>0.8571428571428571</v>
      </c>
      <c r="Y21" s="117">
        <v>4</v>
      </c>
      <c r="Z21" s="112">
        <v>1</v>
      </c>
    </row>
    <row r="22" spans="1:26" ht="15.75" x14ac:dyDescent="0.2">
      <c r="A22" s="212">
        <v>14</v>
      </c>
      <c r="B22" s="119" t="s">
        <v>190</v>
      </c>
      <c r="C22" s="114">
        <v>158</v>
      </c>
      <c r="D22" s="115">
        <v>0.74528301886792447</v>
      </c>
      <c r="E22" s="116">
        <v>44</v>
      </c>
      <c r="F22" s="118">
        <v>0.74576271186440679</v>
      </c>
      <c r="G22" s="117">
        <v>25</v>
      </c>
      <c r="H22" s="112">
        <v>0.78125</v>
      </c>
      <c r="I22" s="114">
        <v>154</v>
      </c>
      <c r="J22" s="115">
        <v>0.7</v>
      </c>
      <c r="K22" s="116">
        <v>48</v>
      </c>
      <c r="L22" s="118">
        <v>0.68571428571428572</v>
      </c>
      <c r="M22" s="117">
        <v>24</v>
      </c>
      <c r="N22" s="112">
        <v>0.75</v>
      </c>
      <c r="O22" s="114">
        <v>156</v>
      </c>
      <c r="P22" s="115">
        <v>0.70270270270270274</v>
      </c>
      <c r="Q22" s="116">
        <v>45</v>
      </c>
      <c r="R22" s="118">
        <v>0.7142857142857143</v>
      </c>
      <c r="S22" s="117">
        <v>24</v>
      </c>
      <c r="T22" s="112">
        <v>0.72727272727272729</v>
      </c>
      <c r="U22" s="114">
        <v>149</v>
      </c>
      <c r="V22" s="115">
        <v>0.68036529680365299</v>
      </c>
      <c r="W22" s="116">
        <v>44</v>
      </c>
      <c r="X22" s="118">
        <v>0.62857142857142856</v>
      </c>
      <c r="Y22" s="117">
        <v>22</v>
      </c>
      <c r="Z22" s="112">
        <v>0.5641025641025641</v>
      </c>
    </row>
    <row r="23" spans="1:26" ht="15.75" x14ac:dyDescent="0.2">
      <c r="A23" s="212">
        <v>15</v>
      </c>
      <c r="B23" s="119" t="s">
        <v>191</v>
      </c>
      <c r="C23" s="114">
        <v>39</v>
      </c>
      <c r="D23" s="115">
        <v>0.49367088607594939</v>
      </c>
      <c r="E23" s="116">
        <v>5</v>
      </c>
      <c r="F23" s="118">
        <v>0.3125</v>
      </c>
      <c r="G23" s="117">
        <v>3</v>
      </c>
      <c r="H23" s="112">
        <v>0.27272727272727271</v>
      </c>
      <c r="I23" s="114">
        <v>45</v>
      </c>
      <c r="J23" s="115">
        <v>0.52325581395348841</v>
      </c>
      <c r="K23" s="116">
        <v>8</v>
      </c>
      <c r="L23" s="118">
        <v>0.5714285714285714</v>
      </c>
      <c r="M23" s="117">
        <v>5</v>
      </c>
      <c r="N23" s="112">
        <v>0.55555555555555558</v>
      </c>
      <c r="O23" s="114">
        <v>44</v>
      </c>
      <c r="P23" s="115">
        <v>0.52380952380952384</v>
      </c>
      <c r="Q23" s="116">
        <v>7</v>
      </c>
      <c r="R23" s="118">
        <v>0.53846153846153844</v>
      </c>
      <c r="S23" s="117">
        <v>7</v>
      </c>
      <c r="T23" s="112">
        <v>0.77777777777777779</v>
      </c>
      <c r="U23" s="114">
        <v>47</v>
      </c>
      <c r="V23" s="115">
        <v>0.54022988505747127</v>
      </c>
      <c r="W23" s="116">
        <v>14</v>
      </c>
      <c r="X23" s="118">
        <v>0.58333333333333337</v>
      </c>
      <c r="Y23" s="117">
        <v>10</v>
      </c>
      <c r="Z23" s="112">
        <v>0.625</v>
      </c>
    </row>
    <row r="24" spans="1:26" ht="15.75" x14ac:dyDescent="0.2">
      <c r="A24" s="212">
        <v>16</v>
      </c>
      <c r="B24" s="113" t="s">
        <v>192</v>
      </c>
      <c r="C24" s="114">
        <v>128</v>
      </c>
      <c r="D24" s="115">
        <v>0.63054187192118227</v>
      </c>
      <c r="E24" s="116">
        <v>37</v>
      </c>
      <c r="F24" s="118">
        <v>0.71153846153846156</v>
      </c>
      <c r="G24" s="117">
        <v>18</v>
      </c>
      <c r="H24" s="112">
        <v>0.66666666666666663</v>
      </c>
      <c r="I24" s="114">
        <v>150</v>
      </c>
      <c r="J24" s="115">
        <v>0.64102564102564108</v>
      </c>
      <c r="K24" s="116">
        <v>36</v>
      </c>
      <c r="L24" s="118">
        <v>0.5714285714285714</v>
      </c>
      <c r="M24" s="117">
        <v>23</v>
      </c>
      <c r="N24" s="112">
        <v>0.69696969696969702</v>
      </c>
      <c r="O24" s="114">
        <v>158</v>
      </c>
      <c r="P24" s="115">
        <v>0.62698412698412698</v>
      </c>
      <c r="Q24" s="116">
        <v>46</v>
      </c>
      <c r="R24" s="118">
        <v>0.60526315789473684</v>
      </c>
      <c r="S24" s="117">
        <v>24</v>
      </c>
      <c r="T24" s="112">
        <v>0.63157894736842102</v>
      </c>
      <c r="U24" s="114">
        <v>171</v>
      </c>
      <c r="V24" s="115">
        <v>0.63568773234200748</v>
      </c>
      <c r="W24" s="116">
        <v>59</v>
      </c>
      <c r="X24" s="118">
        <v>0.67045454545454541</v>
      </c>
      <c r="Y24" s="117">
        <v>37</v>
      </c>
      <c r="Z24" s="112">
        <v>0.74</v>
      </c>
    </row>
    <row r="25" spans="1:26" ht="15.75" x14ac:dyDescent="0.2">
      <c r="A25" s="212">
        <v>17</v>
      </c>
      <c r="B25" s="113" t="s">
        <v>29</v>
      </c>
      <c r="C25" s="114">
        <v>16</v>
      </c>
      <c r="D25" s="115">
        <v>0.2857142857142857</v>
      </c>
      <c r="E25" s="116">
        <v>2</v>
      </c>
      <c r="F25" s="118">
        <v>0.14285714285714285</v>
      </c>
      <c r="G25" s="117">
        <v>1</v>
      </c>
      <c r="H25" s="112">
        <v>0.1111111111111111</v>
      </c>
      <c r="I25" s="114">
        <v>22</v>
      </c>
      <c r="J25" s="115">
        <v>0.31428571428571428</v>
      </c>
      <c r="K25" s="116">
        <v>6</v>
      </c>
      <c r="L25" s="118">
        <v>0.31578947368421051</v>
      </c>
      <c r="M25" s="117">
        <v>3</v>
      </c>
      <c r="N25" s="112">
        <v>0.33333333333333331</v>
      </c>
      <c r="O25" s="114">
        <v>25</v>
      </c>
      <c r="P25" s="115">
        <v>0.34722222222222221</v>
      </c>
      <c r="Q25" s="116">
        <v>8</v>
      </c>
      <c r="R25" s="118">
        <v>0.33333333333333331</v>
      </c>
      <c r="S25" s="117">
        <v>8</v>
      </c>
      <c r="T25" s="112">
        <v>0.42105263157894735</v>
      </c>
      <c r="U25" s="114">
        <v>18</v>
      </c>
      <c r="V25" s="115">
        <v>0.31578947368421051</v>
      </c>
      <c r="W25" s="116">
        <v>8</v>
      </c>
      <c r="X25" s="118">
        <v>0.47058823529411764</v>
      </c>
      <c r="Y25" s="117">
        <v>4</v>
      </c>
      <c r="Z25" s="112">
        <v>0.44444444444444442</v>
      </c>
    </row>
    <row r="26" spans="1:26" ht="33.75" x14ac:dyDescent="0.2">
      <c r="A26" s="212">
        <v>18</v>
      </c>
      <c r="B26" s="120" t="s">
        <v>30</v>
      </c>
      <c r="C26" s="114">
        <v>50</v>
      </c>
      <c r="D26" s="115">
        <v>0.46296296296296297</v>
      </c>
      <c r="E26" s="116">
        <v>11</v>
      </c>
      <c r="F26" s="118">
        <v>0.55000000000000004</v>
      </c>
      <c r="G26" s="117">
        <v>7</v>
      </c>
      <c r="H26" s="112">
        <v>0.53846153846153844</v>
      </c>
      <c r="I26" s="114">
        <v>65</v>
      </c>
      <c r="J26" s="115">
        <v>0.52</v>
      </c>
      <c r="K26" s="116">
        <v>17</v>
      </c>
      <c r="L26" s="118">
        <v>0.65384615384615385</v>
      </c>
      <c r="M26" s="117">
        <v>12</v>
      </c>
      <c r="N26" s="112">
        <v>0.70588235294117652</v>
      </c>
      <c r="O26" s="114">
        <v>78</v>
      </c>
      <c r="P26" s="115">
        <v>0.54166666666666663</v>
      </c>
      <c r="Q26" s="116">
        <v>18</v>
      </c>
      <c r="R26" s="118">
        <v>0.51428571428571423</v>
      </c>
      <c r="S26" s="117">
        <v>9</v>
      </c>
      <c r="T26" s="112">
        <v>0.47368421052631576</v>
      </c>
      <c r="U26" s="114">
        <v>80</v>
      </c>
      <c r="V26" s="115">
        <v>0.5714285714285714</v>
      </c>
      <c r="W26" s="116">
        <v>25</v>
      </c>
      <c r="X26" s="118">
        <v>0.6097560975609756</v>
      </c>
      <c r="Y26" s="117">
        <v>18</v>
      </c>
      <c r="Z26" s="112">
        <v>0.72</v>
      </c>
    </row>
    <row r="27" spans="1:26" ht="15.75" x14ac:dyDescent="0.2">
      <c r="A27" s="212">
        <v>19</v>
      </c>
      <c r="B27" s="113" t="s">
        <v>31</v>
      </c>
      <c r="C27" s="114">
        <v>83</v>
      </c>
      <c r="D27" s="115">
        <v>0.54605263157894735</v>
      </c>
      <c r="E27" s="116">
        <v>27</v>
      </c>
      <c r="F27" s="118">
        <v>0.55102040816326525</v>
      </c>
      <c r="G27" s="117">
        <v>16</v>
      </c>
      <c r="H27" s="112">
        <v>0.55172413793103448</v>
      </c>
      <c r="I27" s="114">
        <v>101</v>
      </c>
      <c r="J27" s="115">
        <v>0.58381502890173409</v>
      </c>
      <c r="K27" s="116">
        <v>27</v>
      </c>
      <c r="L27" s="118">
        <v>0.54</v>
      </c>
      <c r="M27" s="117">
        <v>17</v>
      </c>
      <c r="N27" s="112">
        <v>0.6071428571428571</v>
      </c>
      <c r="O27" s="114">
        <v>109</v>
      </c>
      <c r="P27" s="115">
        <v>0.5505050505050505</v>
      </c>
      <c r="Q27" s="116">
        <v>39</v>
      </c>
      <c r="R27" s="118">
        <v>0.58208955223880599</v>
      </c>
      <c r="S27" s="117">
        <v>22</v>
      </c>
      <c r="T27" s="112">
        <v>0.62857142857142856</v>
      </c>
      <c r="U27" s="114">
        <v>108</v>
      </c>
      <c r="V27" s="115">
        <v>0.542713567839196</v>
      </c>
      <c r="W27" s="116">
        <v>40</v>
      </c>
      <c r="X27" s="118">
        <v>0.56338028169014087</v>
      </c>
      <c r="Y27" s="117">
        <v>28</v>
      </c>
      <c r="Z27" s="112">
        <v>0.58333333333333337</v>
      </c>
    </row>
    <row r="28" spans="1:26" ht="15.75" x14ac:dyDescent="0.2">
      <c r="A28" s="212">
        <v>20</v>
      </c>
      <c r="B28" s="113" t="s">
        <v>193</v>
      </c>
      <c r="C28" s="114">
        <v>22</v>
      </c>
      <c r="D28" s="115">
        <v>0.5641025641025641</v>
      </c>
      <c r="E28" s="116">
        <v>6</v>
      </c>
      <c r="F28" s="118">
        <v>1</v>
      </c>
      <c r="G28" s="117">
        <v>3</v>
      </c>
      <c r="H28" s="112">
        <v>1</v>
      </c>
      <c r="I28" s="114">
        <v>27</v>
      </c>
      <c r="J28" s="115">
        <v>0.5625</v>
      </c>
      <c r="K28" s="116">
        <v>7</v>
      </c>
      <c r="L28" s="118">
        <v>0.53846153846153844</v>
      </c>
      <c r="M28" s="117">
        <v>4</v>
      </c>
      <c r="N28" s="112">
        <v>0.44444444444444442</v>
      </c>
      <c r="O28" s="114">
        <v>29</v>
      </c>
      <c r="P28" s="115">
        <v>0.59183673469387754</v>
      </c>
      <c r="Q28" s="116">
        <v>7</v>
      </c>
      <c r="R28" s="118">
        <v>0.5</v>
      </c>
      <c r="S28" s="117">
        <v>6</v>
      </c>
      <c r="T28" s="112">
        <v>0.6</v>
      </c>
      <c r="U28" s="114">
        <v>24</v>
      </c>
      <c r="V28" s="115">
        <v>0.6</v>
      </c>
      <c r="W28" s="116">
        <v>7</v>
      </c>
      <c r="X28" s="118">
        <v>0.58333333333333337</v>
      </c>
      <c r="Y28" s="117">
        <v>5</v>
      </c>
      <c r="Z28" s="112">
        <v>0.625</v>
      </c>
    </row>
    <row r="29" spans="1:26" ht="15.75" x14ac:dyDescent="0.2">
      <c r="A29" s="212">
        <v>21</v>
      </c>
      <c r="B29" s="119" t="s">
        <v>194</v>
      </c>
      <c r="C29" s="114">
        <v>65</v>
      </c>
      <c r="D29" s="115">
        <v>0.48507462686567165</v>
      </c>
      <c r="E29" s="116">
        <v>22</v>
      </c>
      <c r="F29" s="118">
        <v>0.59459459459459463</v>
      </c>
      <c r="G29" s="117">
        <v>16</v>
      </c>
      <c r="H29" s="112">
        <v>0.66666666666666663</v>
      </c>
      <c r="I29" s="114">
        <v>63</v>
      </c>
      <c r="J29" s="115">
        <v>0.47014925373134331</v>
      </c>
      <c r="K29" s="116">
        <v>21</v>
      </c>
      <c r="L29" s="118">
        <v>0.55263157894736847</v>
      </c>
      <c r="M29" s="117">
        <v>14</v>
      </c>
      <c r="N29" s="112">
        <v>0.7</v>
      </c>
      <c r="O29" s="114">
        <v>64</v>
      </c>
      <c r="P29" s="115">
        <v>0.45390070921985815</v>
      </c>
      <c r="Q29" s="116">
        <v>16</v>
      </c>
      <c r="R29" s="118">
        <v>0.4</v>
      </c>
      <c r="S29" s="117">
        <v>10</v>
      </c>
      <c r="T29" s="112">
        <v>0.41666666666666669</v>
      </c>
      <c r="U29" s="114">
        <v>65</v>
      </c>
      <c r="V29" s="115">
        <v>0.46099290780141844</v>
      </c>
      <c r="W29" s="116">
        <v>25</v>
      </c>
      <c r="X29" s="118">
        <v>0.53191489361702127</v>
      </c>
      <c r="Y29" s="117">
        <v>17</v>
      </c>
      <c r="Z29" s="112">
        <v>0.54838709677419351</v>
      </c>
    </row>
    <row r="30" spans="1:26" ht="22.5" x14ac:dyDescent="0.2">
      <c r="A30" s="212">
        <v>22</v>
      </c>
      <c r="B30" s="119" t="s">
        <v>34</v>
      </c>
      <c r="C30" s="114">
        <v>91</v>
      </c>
      <c r="D30" s="115">
        <v>0.48404255319148937</v>
      </c>
      <c r="E30" s="116">
        <v>31</v>
      </c>
      <c r="F30" s="118">
        <v>0.5636363636363636</v>
      </c>
      <c r="G30" s="117">
        <v>22</v>
      </c>
      <c r="H30" s="112">
        <v>0.61111111111111116</v>
      </c>
      <c r="I30" s="114">
        <v>85</v>
      </c>
      <c r="J30" s="115">
        <v>0.46961325966850831</v>
      </c>
      <c r="K30" s="116">
        <v>24</v>
      </c>
      <c r="L30" s="118">
        <v>0.46153846153846156</v>
      </c>
      <c r="M30" s="117">
        <v>12</v>
      </c>
      <c r="N30" s="112">
        <v>0.44444444444444442</v>
      </c>
      <c r="O30" s="114">
        <v>88</v>
      </c>
      <c r="P30" s="115">
        <v>0.4756756756756757</v>
      </c>
      <c r="Q30" s="116">
        <v>31</v>
      </c>
      <c r="R30" s="118">
        <v>0.46969696969696972</v>
      </c>
      <c r="S30" s="117">
        <v>17</v>
      </c>
      <c r="T30" s="112">
        <v>0.5</v>
      </c>
      <c r="U30" s="114">
        <v>92</v>
      </c>
      <c r="V30" s="115">
        <v>0.50828729281767959</v>
      </c>
      <c r="W30" s="116">
        <v>32</v>
      </c>
      <c r="X30" s="118">
        <v>0.5423728813559322</v>
      </c>
      <c r="Y30" s="117">
        <v>20</v>
      </c>
      <c r="Z30" s="112">
        <v>0.5714285714285714</v>
      </c>
    </row>
    <row r="31" spans="1:26" ht="15.75" x14ac:dyDescent="0.2">
      <c r="A31" s="212">
        <v>23</v>
      </c>
      <c r="B31" s="113" t="s">
        <v>35</v>
      </c>
      <c r="C31" s="114">
        <v>73</v>
      </c>
      <c r="D31" s="115">
        <v>0.42690058479532161</v>
      </c>
      <c r="E31" s="116">
        <v>14</v>
      </c>
      <c r="F31" s="118">
        <v>0.32558139534883723</v>
      </c>
      <c r="G31" s="117">
        <v>6</v>
      </c>
      <c r="H31" s="112">
        <v>0.25</v>
      </c>
      <c r="I31" s="114">
        <v>88</v>
      </c>
      <c r="J31" s="115">
        <v>0.46808510638297873</v>
      </c>
      <c r="K31" s="116">
        <v>26</v>
      </c>
      <c r="L31" s="118">
        <v>0.50980392156862742</v>
      </c>
      <c r="M31" s="117">
        <v>14</v>
      </c>
      <c r="N31" s="112">
        <v>0.56000000000000005</v>
      </c>
      <c r="O31" s="114">
        <v>94</v>
      </c>
      <c r="P31" s="115">
        <v>0.47</v>
      </c>
      <c r="Q31" s="116">
        <v>22</v>
      </c>
      <c r="R31" s="118">
        <v>0.40740740740740738</v>
      </c>
      <c r="S31" s="117">
        <v>11</v>
      </c>
      <c r="T31" s="112">
        <v>0.34375</v>
      </c>
      <c r="U31" s="114">
        <v>92</v>
      </c>
      <c r="V31" s="115">
        <v>0.47179487179487178</v>
      </c>
      <c r="W31" s="116">
        <v>22</v>
      </c>
      <c r="X31" s="118">
        <v>0.39285714285714285</v>
      </c>
      <c r="Y31" s="117">
        <v>17</v>
      </c>
      <c r="Z31" s="112">
        <v>0.41463414634146339</v>
      </c>
    </row>
    <row r="32" spans="1:26" ht="15.75" x14ac:dyDescent="0.2">
      <c r="A32" s="212">
        <v>24</v>
      </c>
      <c r="B32" s="113" t="s">
        <v>36</v>
      </c>
      <c r="C32" s="114">
        <v>19</v>
      </c>
      <c r="D32" s="115">
        <v>0.41304347826086957</v>
      </c>
      <c r="E32" s="116">
        <v>6</v>
      </c>
      <c r="F32" s="118">
        <v>0.4</v>
      </c>
      <c r="G32" s="117">
        <v>4</v>
      </c>
      <c r="H32" s="112">
        <v>0.5</v>
      </c>
      <c r="I32" s="114">
        <v>25</v>
      </c>
      <c r="J32" s="115">
        <v>0.43859649122807015</v>
      </c>
      <c r="K32" s="116">
        <v>6</v>
      </c>
      <c r="L32" s="118">
        <v>0.4</v>
      </c>
      <c r="M32" s="117">
        <v>4</v>
      </c>
      <c r="N32" s="112">
        <v>0.5</v>
      </c>
      <c r="O32" s="114">
        <v>23</v>
      </c>
      <c r="P32" s="115">
        <v>0.43396226415094341</v>
      </c>
      <c r="Q32" s="116">
        <v>6</v>
      </c>
      <c r="R32" s="118">
        <v>0.35294117647058826</v>
      </c>
      <c r="S32" s="117">
        <v>2</v>
      </c>
      <c r="T32" s="112">
        <v>0.25</v>
      </c>
      <c r="U32" s="114">
        <v>31</v>
      </c>
      <c r="V32" s="115">
        <v>0.49206349206349204</v>
      </c>
      <c r="W32" s="116">
        <v>9</v>
      </c>
      <c r="X32" s="118">
        <v>0.52941176470588236</v>
      </c>
      <c r="Y32" s="117">
        <v>4</v>
      </c>
      <c r="Z32" s="112">
        <v>0.44444444444444442</v>
      </c>
    </row>
    <row r="33" spans="1:26" ht="15.75" x14ac:dyDescent="0.2">
      <c r="A33" s="213">
        <v>25</v>
      </c>
      <c r="B33" s="113" t="s">
        <v>37</v>
      </c>
      <c r="C33" s="114">
        <v>39</v>
      </c>
      <c r="D33" s="115">
        <v>0.17105263157894737</v>
      </c>
      <c r="E33" s="116">
        <v>13</v>
      </c>
      <c r="F33" s="118">
        <v>0.18571428571428572</v>
      </c>
      <c r="G33" s="117">
        <v>6</v>
      </c>
      <c r="H33" s="112">
        <v>0.2</v>
      </c>
      <c r="I33" s="114">
        <v>38</v>
      </c>
      <c r="J33" s="115">
        <v>0.16033755274261605</v>
      </c>
      <c r="K33" s="116">
        <v>10</v>
      </c>
      <c r="L33" s="118">
        <v>0.14285714285714285</v>
      </c>
      <c r="M33" s="117">
        <v>3</v>
      </c>
      <c r="N33" s="112">
        <v>0.12</v>
      </c>
      <c r="O33" s="114">
        <v>46</v>
      </c>
      <c r="P33" s="115">
        <v>0.18326693227091634</v>
      </c>
      <c r="Q33" s="116">
        <v>11</v>
      </c>
      <c r="R33" s="118">
        <v>0.16417910447761194</v>
      </c>
      <c r="S33" s="117">
        <v>8</v>
      </c>
      <c r="T33" s="112">
        <v>0.25</v>
      </c>
      <c r="U33" s="114">
        <v>43</v>
      </c>
      <c r="V33" s="115">
        <v>0.17199999999999999</v>
      </c>
      <c r="W33" s="116">
        <v>13</v>
      </c>
      <c r="X33" s="118">
        <v>0.18571428571428572</v>
      </c>
      <c r="Y33" s="117">
        <v>8</v>
      </c>
      <c r="Z33" s="112">
        <v>0.21052631578947367</v>
      </c>
    </row>
    <row r="34" spans="1:26" ht="15.75" x14ac:dyDescent="0.2">
      <c r="A34" s="213">
        <v>26</v>
      </c>
      <c r="B34" s="113" t="s">
        <v>38</v>
      </c>
      <c r="C34" s="114">
        <v>102</v>
      </c>
      <c r="D34" s="115">
        <v>0.36298932384341637</v>
      </c>
      <c r="E34" s="116">
        <v>27</v>
      </c>
      <c r="F34" s="118">
        <v>0.31034482758620691</v>
      </c>
      <c r="G34" s="117">
        <v>12</v>
      </c>
      <c r="H34" s="112">
        <v>0.32432432432432434</v>
      </c>
      <c r="I34" s="114">
        <v>109</v>
      </c>
      <c r="J34" s="115">
        <v>0.35161290322580646</v>
      </c>
      <c r="K34" s="116">
        <v>28</v>
      </c>
      <c r="L34" s="118">
        <v>0.27722772277227725</v>
      </c>
      <c r="M34" s="117">
        <v>14</v>
      </c>
      <c r="N34" s="112">
        <v>0.35897435897435898</v>
      </c>
      <c r="O34" s="114">
        <v>123</v>
      </c>
      <c r="P34" s="115">
        <v>0.35964912280701755</v>
      </c>
      <c r="Q34" s="116">
        <v>25</v>
      </c>
      <c r="R34" s="118">
        <v>0.26881720430107525</v>
      </c>
      <c r="S34" s="117">
        <v>10</v>
      </c>
      <c r="T34" s="112">
        <v>0.26315789473684209</v>
      </c>
      <c r="U34" s="114">
        <v>127</v>
      </c>
      <c r="V34" s="115">
        <v>0.35376044568245124</v>
      </c>
      <c r="W34" s="116">
        <v>35</v>
      </c>
      <c r="X34" s="118">
        <v>0.33980582524271846</v>
      </c>
      <c r="Y34" s="117">
        <v>21</v>
      </c>
      <c r="Z34" s="112">
        <v>0.39622641509433965</v>
      </c>
    </row>
    <row r="35" spans="1:26" ht="15.75" x14ac:dyDescent="0.2">
      <c r="A35" s="213">
        <v>27</v>
      </c>
      <c r="B35" s="113" t="s">
        <v>39</v>
      </c>
      <c r="C35" s="114">
        <v>130</v>
      </c>
      <c r="D35" s="115">
        <v>0.22184300341296928</v>
      </c>
      <c r="E35" s="116">
        <v>46</v>
      </c>
      <c r="F35" s="118">
        <v>0.27218934911242604</v>
      </c>
      <c r="G35" s="117">
        <v>25</v>
      </c>
      <c r="H35" s="112">
        <v>0.29411764705882354</v>
      </c>
      <c r="I35" s="114">
        <v>173</v>
      </c>
      <c r="J35" s="115">
        <v>0.24027777777777778</v>
      </c>
      <c r="K35" s="116">
        <v>66</v>
      </c>
      <c r="L35" s="118">
        <v>0.27272727272727271</v>
      </c>
      <c r="M35" s="117">
        <v>29</v>
      </c>
      <c r="N35" s="112">
        <v>0.28712871287128711</v>
      </c>
      <c r="O35" s="114">
        <v>182</v>
      </c>
      <c r="P35" s="115">
        <v>0.23333333333333334</v>
      </c>
      <c r="Q35" s="116">
        <v>62</v>
      </c>
      <c r="R35" s="118">
        <v>0.24701195219123506</v>
      </c>
      <c r="S35" s="117">
        <v>38</v>
      </c>
      <c r="T35" s="112">
        <v>0.31147540983606559</v>
      </c>
      <c r="U35" s="114">
        <v>174</v>
      </c>
      <c r="V35" s="115">
        <v>0.22250639386189258</v>
      </c>
      <c r="W35" s="116">
        <v>62</v>
      </c>
      <c r="X35" s="118">
        <v>0.26050420168067229</v>
      </c>
      <c r="Y35" s="117">
        <v>44</v>
      </c>
      <c r="Z35" s="112">
        <v>0.3188405797101449</v>
      </c>
    </row>
    <row r="36" spans="1:26" ht="15.75" x14ac:dyDescent="0.2">
      <c r="A36" s="213">
        <v>28</v>
      </c>
      <c r="B36" s="113" t="s">
        <v>40</v>
      </c>
      <c r="C36" s="114">
        <v>88</v>
      </c>
      <c r="D36" s="115">
        <v>0.29235880398671099</v>
      </c>
      <c r="E36" s="116">
        <v>27</v>
      </c>
      <c r="F36" s="118">
        <v>0.3</v>
      </c>
      <c r="G36" s="117">
        <v>15</v>
      </c>
      <c r="H36" s="112">
        <v>0.375</v>
      </c>
      <c r="I36" s="114">
        <v>95</v>
      </c>
      <c r="J36" s="115">
        <v>0.28106508875739644</v>
      </c>
      <c r="K36" s="116">
        <v>23</v>
      </c>
      <c r="L36" s="118">
        <v>0.23232323232323232</v>
      </c>
      <c r="M36" s="117">
        <v>12</v>
      </c>
      <c r="N36" s="112">
        <v>0.23076923076923078</v>
      </c>
      <c r="O36" s="114">
        <v>93</v>
      </c>
      <c r="P36" s="115">
        <v>0.2809667673716012</v>
      </c>
      <c r="Q36" s="116">
        <v>25</v>
      </c>
      <c r="R36" s="118">
        <v>0.25510204081632654</v>
      </c>
      <c r="S36" s="117">
        <v>14</v>
      </c>
      <c r="T36" s="112">
        <v>0.2978723404255319</v>
      </c>
      <c r="U36" s="114">
        <v>94</v>
      </c>
      <c r="V36" s="115">
        <v>0.29192546583850931</v>
      </c>
      <c r="W36" s="116">
        <v>25</v>
      </c>
      <c r="X36" s="118">
        <v>0.24038461538461539</v>
      </c>
      <c r="Y36" s="117">
        <v>12</v>
      </c>
      <c r="Z36" s="112">
        <v>0.22641509433962265</v>
      </c>
    </row>
    <row r="37" spans="1:26" ht="15.75" x14ac:dyDescent="0.2">
      <c r="A37" s="213">
        <v>29</v>
      </c>
      <c r="B37" s="113" t="s">
        <v>41</v>
      </c>
      <c r="C37" s="114">
        <v>16</v>
      </c>
      <c r="D37" s="115">
        <v>0.18823529411764706</v>
      </c>
      <c r="E37" s="116">
        <v>7</v>
      </c>
      <c r="F37" s="118">
        <v>0.21212121212121213</v>
      </c>
      <c r="G37" s="117"/>
      <c r="H37" s="112">
        <v>0</v>
      </c>
      <c r="I37" s="114">
        <v>19</v>
      </c>
      <c r="J37" s="115">
        <v>0.20430107526881722</v>
      </c>
      <c r="K37" s="116">
        <v>8</v>
      </c>
      <c r="L37" s="118">
        <v>0.25</v>
      </c>
      <c r="M37" s="117">
        <v>5</v>
      </c>
      <c r="N37" s="112">
        <v>0.25</v>
      </c>
      <c r="O37" s="114">
        <v>18</v>
      </c>
      <c r="P37" s="115">
        <v>0.20224719101123595</v>
      </c>
      <c r="Q37" s="116">
        <v>4</v>
      </c>
      <c r="R37" s="118">
        <v>0.23529411764705882</v>
      </c>
      <c r="S37" s="117">
        <v>1</v>
      </c>
      <c r="T37" s="112">
        <v>0.1</v>
      </c>
      <c r="U37" s="114">
        <v>24</v>
      </c>
      <c r="V37" s="115">
        <v>0.26666666666666666</v>
      </c>
      <c r="W37" s="116">
        <v>6</v>
      </c>
      <c r="X37" s="118">
        <v>0.31578947368421051</v>
      </c>
      <c r="Y37" s="117">
        <v>3</v>
      </c>
      <c r="Z37" s="112">
        <v>0.25</v>
      </c>
    </row>
    <row r="38" spans="1:26" ht="15.75" x14ac:dyDescent="0.2">
      <c r="A38" s="213">
        <v>30</v>
      </c>
      <c r="B38" s="113" t="s">
        <v>42</v>
      </c>
      <c r="C38" s="114">
        <v>19</v>
      </c>
      <c r="D38" s="115">
        <v>0.15573770491803279</v>
      </c>
      <c r="E38" s="116">
        <v>7</v>
      </c>
      <c r="F38" s="118">
        <v>0.1891891891891892</v>
      </c>
      <c r="G38" s="117">
        <v>5</v>
      </c>
      <c r="H38" s="112">
        <v>0.27777777777777779</v>
      </c>
      <c r="I38" s="114">
        <v>21</v>
      </c>
      <c r="J38" s="115">
        <v>0.15217391304347827</v>
      </c>
      <c r="K38" s="116">
        <v>4</v>
      </c>
      <c r="L38" s="118">
        <v>0.1</v>
      </c>
      <c r="M38" s="117">
        <v>2</v>
      </c>
      <c r="N38" s="112">
        <v>0.11764705882352941</v>
      </c>
      <c r="O38" s="114">
        <v>26</v>
      </c>
      <c r="P38" s="115">
        <v>0.1793103448275862</v>
      </c>
      <c r="Q38" s="116">
        <v>8</v>
      </c>
      <c r="R38" s="118">
        <v>0.1702127659574468</v>
      </c>
      <c r="S38" s="117">
        <v>6</v>
      </c>
      <c r="T38" s="112">
        <v>0.20689655172413793</v>
      </c>
      <c r="U38" s="114">
        <v>21</v>
      </c>
      <c r="V38" s="115">
        <v>0.15555555555555556</v>
      </c>
      <c r="W38" s="116">
        <v>4</v>
      </c>
      <c r="X38" s="118">
        <v>0.12121212121212122</v>
      </c>
      <c r="Y38" s="117">
        <v>4</v>
      </c>
      <c r="Z38" s="112">
        <v>0.21052631578947367</v>
      </c>
    </row>
    <row r="39" spans="1:26" ht="15.75" x14ac:dyDescent="0.2">
      <c r="A39" s="213">
        <v>31</v>
      </c>
      <c r="B39" s="113" t="s">
        <v>43</v>
      </c>
      <c r="C39" s="114">
        <v>91</v>
      </c>
      <c r="D39" s="115">
        <v>0.40088105726872247</v>
      </c>
      <c r="E39" s="116">
        <v>18</v>
      </c>
      <c r="F39" s="118">
        <v>0.26865671641791045</v>
      </c>
      <c r="G39" s="117">
        <v>8</v>
      </c>
      <c r="H39" s="112">
        <v>0.26666666666666666</v>
      </c>
      <c r="I39" s="114">
        <v>121</v>
      </c>
      <c r="J39" s="115">
        <v>0.43682310469314078</v>
      </c>
      <c r="K39" s="116">
        <v>39</v>
      </c>
      <c r="L39" s="118">
        <v>0.43333333333333335</v>
      </c>
      <c r="M39" s="117">
        <v>13</v>
      </c>
      <c r="N39" s="112">
        <v>0.35135135135135137</v>
      </c>
      <c r="O39" s="114">
        <v>124</v>
      </c>
      <c r="P39" s="115">
        <v>0.43816254416961131</v>
      </c>
      <c r="Q39" s="116">
        <v>41</v>
      </c>
      <c r="R39" s="118">
        <v>0.43157894736842106</v>
      </c>
      <c r="S39" s="117">
        <v>18</v>
      </c>
      <c r="T39" s="112">
        <v>0.36734693877551022</v>
      </c>
      <c r="U39" s="114">
        <v>123</v>
      </c>
      <c r="V39" s="115">
        <v>0.46240601503759399</v>
      </c>
      <c r="W39" s="116">
        <v>50</v>
      </c>
      <c r="X39" s="118">
        <v>0.52083333333333337</v>
      </c>
      <c r="Y39" s="117">
        <v>26</v>
      </c>
      <c r="Z39" s="112">
        <v>0.50980392156862742</v>
      </c>
    </row>
    <row r="40" spans="1:26" ht="15.75" x14ac:dyDescent="0.2">
      <c r="A40" s="213">
        <v>32</v>
      </c>
      <c r="B40" s="113" t="s">
        <v>44</v>
      </c>
      <c r="C40" s="114">
        <v>118</v>
      </c>
      <c r="D40" s="115">
        <v>0.4609375</v>
      </c>
      <c r="E40" s="116">
        <v>42</v>
      </c>
      <c r="F40" s="118">
        <v>0.48275862068965519</v>
      </c>
      <c r="G40" s="117">
        <v>17</v>
      </c>
      <c r="H40" s="112">
        <v>0.45945945945945948</v>
      </c>
      <c r="I40" s="114">
        <v>126</v>
      </c>
      <c r="J40" s="115">
        <v>0.42857142857142855</v>
      </c>
      <c r="K40" s="116">
        <v>47</v>
      </c>
      <c r="L40" s="118">
        <v>0.44761904761904764</v>
      </c>
      <c r="M40" s="117">
        <v>25</v>
      </c>
      <c r="N40" s="112">
        <v>0.52083333333333337</v>
      </c>
      <c r="O40" s="114">
        <v>127</v>
      </c>
      <c r="P40" s="115">
        <v>0.40705128205128205</v>
      </c>
      <c r="Q40" s="116">
        <v>33</v>
      </c>
      <c r="R40" s="118">
        <v>0.33673469387755101</v>
      </c>
      <c r="S40" s="117">
        <v>15</v>
      </c>
      <c r="T40" s="112">
        <v>0.33333333333333331</v>
      </c>
      <c r="U40" s="114">
        <v>123</v>
      </c>
      <c r="V40" s="115">
        <v>0.40196078431372551</v>
      </c>
      <c r="W40" s="116">
        <v>43</v>
      </c>
      <c r="X40" s="118">
        <v>0.38738738738738737</v>
      </c>
      <c r="Y40" s="117">
        <v>26</v>
      </c>
      <c r="Z40" s="112">
        <v>0.41935483870967744</v>
      </c>
    </row>
    <row r="41" spans="1:26" ht="15.75" x14ac:dyDescent="0.2">
      <c r="A41" s="213">
        <v>33</v>
      </c>
      <c r="B41" s="113" t="s">
        <v>45</v>
      </c>
      <c r="C41" s="114">
        <v>85</v>
      </c>
      <c r="D41" s="115">
        <v>0.47486033519553073</v>
      </c>
      <c r="E41" s="116">
        <v>34</v>
      </c>
      <c r="F41" s="118">
        <v>0.44736842105263158</v>
      </c>
      <c r="G41" s="117">
        <v>20</v>
      </c>
      <c r="H41" s="112">
        <v>0.625</v>
      </c>
      <c r="I41" s="114">
        <v>88</v>
      </c>
      <c r="J41" s="115">
        <v>0.43349753694581283</v>
      </c>
      <c r="K41" s="116">
        <v>30</v>
      </c>
      <c r="L41" s="118">
        <v>0.40540540540540543</v>
      </c>
      <c r="M41" s="117">
        <v>14</v>
      </c>
      <c r="N41" s="112">
        <v>0.45161290322580644</v>
      </c>
      <c r="O41" s="114">
        <v>92</v>
      </c>
      <c r="P41" s="115">
        <v>0.42592592592592593</v>
      </c>
      <c r="Q41" s="116">
        <v>34</v>
      </c>
      <c r="R41" s="118">
        <v>0.4</v>
      </c>
      <c r="S41" s="117">
        <v>16</v>
      </c>
      <c r="T41" s="112">
        <v>0.4</v>
      </c>
      <c r="U41" s="114">
        <v>87</v>
      </c>
      <c r="V41" s="115">
        <v>0.43069306930693069</v>
      </c>
      <c r="W41" s="116">
        <v>36</v>
      </c>
      <c r="X41" s="118">
        <v>0.47368421052631576</v>
      </c>
      <c r="Y41" s="117">
        <v>27</v>
      </c>
      <c r="Z41" s="112">
        <v>0.58695652173913049</v>
      </c>
    </row>
    <row r="42" spans="1:26" ht="15.75" x14ac:dyDescent="0.2">
      <c r="A42" s="213">
        <v>34</v>
      </c>
      <c r="B42" s="113" t="s">
        <v>46</v>
      </c>
      <c r="C42" s="114">
        <v>16</v>
      </c>
      <c r="D42" s="115">
        <v>0.2807017543859649</v>
      </c>
      <c r="E42" s="116">
        <v>4</v>
      </c>
      <c r="F42" s="118">
        <v>0.21052631578947367</v>
      </c>
      <c r="G42" s="117">
        <v>2</v>
      </c>
      <c r="H42" s="112">
        <v>0.4</v>
      </c>
      <c r="I42" s="114">
        <v>16</v>
      </c>
      <c r="J42" s="115">
        <v>0.27586206896551724</v>
      </c>
      <c r="K42" s="116">
        <v>4</v>
      </c>
      <c r="L42" s="118">
        <v>0.22222222222222221</v>
      </c>
      <c r="M42" s="117">
        <v>3</v>
      </c>
      <c r="N42" s="112">
        <v>0.375</v>
      </c>
      <c r="O42" s="114">
        <v>15</v>
      </c>
      <c r="P42" s="115">
        <v>0.25423728813559321</v>
      </c>
      <c r="Q42" s="116">
        <v>2</v>
      </c>
      <c r="R42" s="118">
        <v>0.14285714285714285</v>
      </c>
      <c r="S42" s="117">
        <v>1</v>
      </c>
      <c r="T42" s="112">
        <v>0.16666666666666666</v>
      </c>
      <c r="U42" s="114">
        <v>12</v>
      </c>
      <c r="V42" s="115">
        <v>0.24</v>
      </c>
      <c r="W42" s="116">
        <v>3</v>
      </c>
      <c r="X42" s="118">
        <v>0.23076923076923078</v>
      </c>
      <c r="Y42" s="117">
        <v>2</v>
      </c>
      <c r="Z42" s="112">
        <v>0.2857142857142857</v>
      </c>
    </row>
    <row r="43" spans="1:26" ht="15.75" x14ac:dyDescent="0.2">
      <c r="A43" s="213">
        <v>35</v>
      </c>
      <c r="B43" s="113" t="s">
        <v>47</v>
      </c>
      <c r="C43" s="114">
        <v>43</v>
      </c>
      <c r="D43" s="115">
        <v>0.41346153846153844</v>
      </c>
      <c r="E43" s="116">
        <v>10</v>
      </c>
      <c r="F43" s="118">
        <v>0.45454545454545453</v>
      </c>
      <c r="G43" s="117">
        <v>6</v>
      </c>
      <c r="H43" s="112">
        <v>0.46153846153846156</v>
      </c>
      <c r="I43" s="114">
        <v>44</v>
      </c>
      <c r="J43" s="115">
        <v>0.3728813559322034</v>
      </c>
      <c r="K43" s="116">
        <v>12</v>
      </c>
      <c r="L43" s="118">
        <v>0.375</v>
      </c>
      <c r="M43" s="117">
        <v>6</v>
      </c>
      <c r="N43" s="112">
        <v>0.31578947368421051</v>
      </c>
      <c r="O43" s="114">
        <v>42</v>
      </c>
      <c r="P43" s="115">
        <v>0.34710743801652894</v>
      </c>
      <c r="Q43" s="116">
        <v>12</v>
      </c>
      <c r="R43" s="118">
        <v>0.4</v>
      </c>
      <c r="S43" s="117">
        <v>7</v>
      </c>
      <c r="T43" s="112">
        <v>0.33333333333333331</v>
      </c>
      <c r="U43" s="114">
        <v>39</v>
      </c>
      <c r="V43" s="115">
        <v>0.34210526315789475</v>
      </c>
      <c r="W43" s="116">
        <v>9</v>
      </c>
      <c r="X43" s="118">
        <v>0.39130434782608697</v>
      </c>
      <c r="Y43" s="117">
        <v>5</v>
      </c>
      <c r="Z43" s="112">
        <v>0.35714285714285715</v>
      </c>
    </row>
    <row r="44" spans="1:26" ht="15.75" x14ac:dyDescent="0.2">
      <c r="A44" s="213">
        <v>36</v>
      </c>
      <c r="B44" s="113" t="s">
        <v>195</v>
      </c>
      <c r="C44" s="114">
        <v>25</v>
      </c>
      <c r="D44" s="115">
        <v>0.33783783783783783</v>
      </c>
      <c r="E44" s="116">
        <v>10</v>
      </c>
      <c r="F44" s="118">
        <v>0.4</v>
      </c>
      <c r="G44" s="117">
        <v>8</v>
      </c>
      <c r="H44" s="112">
        <v>0.44444444444444442</v>
      </c>
      <c r="I44" s="114">
        <v>29</v>
      </c>
      <c r="J44" s="115">
        <v>0.35365853658536583</v>
      </c>
      <c r="K44" s="116">
        <v>9</v>
      </c>
      <c r="L44" s="118">
        <v>0.32142857142857145</v>
      </c>
      <c r="M44" s="117">
        <v>5</v>
      </c>
      <c r="N44" s="112">
        <v>0.33333333333333331</v>
      </c>
      <c r="O44" s="114">
        <v>27</v>
      </c>
      <c r="P44" s="115">
        <v>0.31395348837209303</v>
      </c>
      <c r="Q44" s="116">
        <v>6</v>
      </c>
      <c r="R44" s="118">
        <v>0.22222222222222221</v>
      </c>
      <c r="S44" s="117">
        <v>4</v>
      </c>
      <c r="T44" s="112">
        <v>0.25</v>
      </c>
      <c r="U44" s="114">
        <v>29</v>
      </c>
      <c r="V44" s="115">
        <v>0.36249999999999999</v>
      </c>
      <c r="W44" s="116">
        <v>11</v>
      </c>
      <c r="X44" s="118">
        <v>0.39285714285714285</v>
      </c>
      <c r="Y44" s="117">
        <v>8</v>
      </c>
      <c r="Z44" s="112">
        <v>0.44444444444444442</v>
      </c>
    </row>
    <row r="45" spans="1:26" ht="15.75" x14ac:dyDescent="0.2">
      <c r="A45" s="213">
        <v>37</v>
      </c>
      <c r="B45" s="113" t="s">
        <v>196</v>
      </c>
      <c r="C45" s="114">
        <v>23</v>
      </c>
      <c r="D45" s="115">
        <v>0.43396226415094341</v>
      </c>
      <c r="E45" s="116">
        <v>3</v>
      </c>
      <c r="F45" s="118">
        <v>0.5</v>
      </c>
      <c r="G45" s="117">
        <v>3</v>
      </c>
      <c r="H45" s="112">
        <v>0.75</v>
      </c>
      <c r="I45" s="114">
        <v>23</v>
      </c>
      <c r="J45" s="115">
        <v>0.37704918032786883</v>
      </c>
      <c r="K45" s="116">
        <v>5</v>
      </c>
      <c r="L45" s="118">
        <v>0.35714285714285715</v>
      </c>
      <c r="M45" s="117">
        <v>3</v>
      </c>
      <c r="N45" s="112">
        <v>0.375</v>
      </c>
      <c r="O45" s="114">
        <v>23</v>
      </c>
      <c r="P45" s="115">
        <v>0.37704918032786883</v>
      </c>
      <c r="Q45" s="116">
        <v>3</v>
      </c>
      <c r="R45" s="118">
        <v>0.25</v>
      </c>
      <c r="S45" s="117">
        <v>2</v>
      </c>
      <c r="T45" s="112">
        <v>0.22222222222222221</v>
      </c>
      <c r="U45" s="114">
        <v>21</v>
      </c>
      <c r="V45" s="115">
        <v>0.375</v>
      </c>
      <c r="W45" s="116">
        <v>4</v>
      </c>
      <c r="X45" s="118">
        <v>0.2857142857142857</v>
      </c>
      <c r="Y45" s="117">
        <v>3</v>
      </c>
      <c r="Z45" s="112">
        <v>0.23076923076923078</v>
      </c>
    </row>
    <row r="46" spans="1:26" ht="15.75" x14ac:dyDescent="0.2">
      <c r="A46" s="213">
        <v>60</v>
      </c>
      <c r="B46" s="113" t="s">
        <v>50</v>
      </c>
      <c r="C46" s="114">
        <v>101</v>
      </c>
      <c r="D46" s="115">
        <v>0.24396135265700483</v>
      </c>
      <c r="E46" s="116">
        <v>36</v>
      </c>
      <c r="F46" s="118">
        <v>0.26666666666666666</v>
      </c>
      <c r="G46" s="117">
        <v>19</v>
      </c>
      <c r="H46" s="112">
        <v>0.32203389830508472</v>
      </c>
      <c r="I46" s="114">
        <v>103</v>
      </c>
      <c r="J46" s="115">
        <v>0.21193415637860083</v>
      </c>
      <c r="K46" s="116">
        <v>42</v>
      </c>
      <c r="L46" s="118">
        <v>0.22340425531914893</v>
      </c>
      <c r="M46" s="117">
        <v>16</v>
      </c>
      <c r="N46" s="112">
        <v>0.22222222222222221</v>
      </c>
      <c r="O46" s="114">
        <v>112</v>
      </c>
      <c r="P46" s="115">
        <v>0.21663442940038685</v>
      </c>
      <c r="Q46" s="116">
        <v>42</v>
      </c>
      <c r="R46" s="118">
        <v>0.21319796954314721</v>
      </c>
      <c r="S46" s="117">
        <v>21</v>
      </c>
      <c r="T46" s="112">
        <v>0.25</v>
      </c>
      <c r="U46" s="114">
        <v>108</v>
      </c>
      <c r="V46" s="115">
        <v>0.20532319391634982</v>
      </c>
      <c r="W46" s="116">
        <v>37</v>
      </c>
      <c r="X46" s="118">
        <v>0.17209302325581396</v>
      </c>
      <c r="Y46" s="117">
        <v>21</v>
      </c>
      <c r="Z46" s="112">
        <v>0.18421052631578946</v>
      </c>
    </row>
    <row r="47" spans="1:26" ht="15.75" x14ac:dyDescent="0.2">
      <c r="A47" s="213">
        <v>61</v>
      </c>
      <c r="B47" s="113" t="s">
        <v>51</v>
      </c>
      <c r="C47" s="114">
        <v>72</v>
      </c>
      <c r="D47" s="115">
        <v>0.21884498480243161</v>
      </c>
      <c r="E47" s="116">
        <v>26</v>
      </c>
      <c r="F47" s="118">
        <v>0.23008849557522124</v>
      </c>
      <c r="G47" s="117">
        <v>11</v>
      </c>
      <c r="H47" s="112">
        <v>0.2</v>
      </c>
      <c r="I47" s="114">
        <v>84</v>
      </c>
      <c r="J47" s="115">
        <v>0.22520107238605899</v>
      </c>
      <c r="K47" s="116">
        <v>27</v>
      </c>
      <c r="L47" s="118">
        <v>0.19708029197080293</v>
      </c>
      <c r="M47" s="117">
        <v>12</v>
      </c>
      <c r="N47" s="112">
        <v>0.21052631578947367</v>
      </c>
      <c r="O47" s="114">
        <v>82</v>
      </c>
      <c r="P47" s="115">
        <v>0.21298701298701297</v>
      </c>
      <c r="Q47" s="116">
        <v>29</v>
      </c>
      <c r="R47" s="118">
        <v>0.19078947368421054</v>
      </c>
      <c r="S47" s="117">
        <v>15</v>
      </c>
      <c r="T47" s="112">
        <v>0.22058823529411764</v>
      </c>
      <c r="U47" s="114">
        <v>83</v>
      </c>
      <c r="V47" s="115">
        <v>0.22802197802197802</v>
      </c>
      <c r="W47" s="116">
        <v>29</v>
      </c>
      <c r="X47" s="118">
        <v>0.21323529411764705</v>
      </c>
      <c r="Y47" s="117">
        <v>11</v>
      </c>
      <c r="Z47" s="112">
        <v>0.18333333333333332</v>
      </c>
    </row>
    <row r="48" spans="1:26" ht="15.75" x14ac:dyDescent="0.2">
      <c r="A48" s="213">
        <v>62</v>
      </c>
      <c r="B48" s="113" t="s">
        <v>52</v>
      </c>
      <c r="C48" s="114">
        <v>60</v>
      </c>
      <c r="D48" s="115">
        <v>0.35714285714285715</v>
      </c>
      <c r="E48" s="116">
        <v>21</v>
      </c>
      <c r="F48" s="118">
        <v>0.33333333333333331</v>
      </c>
      <c r="G48" s="117">
        <v>8</v>
      </c>
      <c r="H48" s="112">
        <v>0.36363636363636365</v>
      </c>
      <c r="I48" s="114">
        <v>80</v>
      </c>
      <c r="J48" s="115">
        <v>0.3686635944700461</v>
      </c>
      <c r="K48" s="116">
        <v>31</v>
      </c>
      <c r="L48" s="118">
        <v>0.33695652173913043</v>
      </c>
      <c r="M48" s="117">
        <v>11</v>
      </c>
      <c r="N48" s="112">
        <v>0.27500000000000002</v>
      </c>
      <c r="O48" s="114">
        <v>84</v>
      </c>
      <c r="P48" s="115">
        <v>0.36206896551724138</v>
      </c>
      <c r="Q48" s="116">
        <v>36</v>
      </c>
      <c r="R48" s="118">
        <v>0.39130434782608697</v>
      </c>
      <c r="S48" s="117">
        <v>13</v>
      </c>
      <c r="T48" s="112">
        <v>0.39393939393939392</v>
      </c>
      <c r="U48" s="114">
        <v>79</v>
      </c>
      <c r="V48" s="115">
        <v>0.34649122807017546</v>
      </c>
      <c r="W48" s="116">
        <v>31</v>
      </c>
      <c r="X48" s="118">
        <v>0.34065934065934067</v>
      </c>
      <c r="Y48" s="117">
        <v>14</v>
      </c>
      <c r="Z48" s="112">
        <v>0.34146341463414637</v>
      </c>
    </row>
    <row r="49" spans="1:26" ht="15.75" x14ac:dyDescent="0.2">
      <c r="A49" s="213">
        <v>63</v>
      </c>
      <c r="B49" s="113" t="s">
        <v>53</v>
      </c>
      <c r="C49" s="114">
        <v>58</v>
      </c>
      <c r="D49" s="115">
        <v>0.18709677419354839</v>
      </c>
      <c r="E49" s="116">
        <v>21</v>
      </c>
      <c r="F49" s="118">
        <v>0.18584070796460178</v>
      </c>
      <c r="G49" s="117">
        <v>9</v>
      </c>
      <c r="H49" s="112">
        <v>0.23076923076923078</v>
      </c>
      <c r="I49" s="114">
        <v>70</v>
      </c>
      <c r="J49" s="115">
        <v>0.18372703412073491</v>
      </c>
      <c r="K49" s="116">
        <v>32</v>
      </c>
      <c r="L49" s="118">
        <v>0.21476510067114093</v>
      </c>
      <c r="M49" s="117">
        <v>11</v>
      </c>
      <c r="N49" s="112">
        <v>0.18965517241379309</v>
      </c>
      <c r="O49" s="114">
        <v>73</v>
      </c>
      <c r="P49" s="115">
        <v>0.18527918781725888</v>
      </c>
      <c r="Q49" s="116">
        <v>25</v>
      </c>
      <c r="R49" s="118">
        <v>0.18382352941176472</v>
      </c>
      <c r="S49" s="117">
        <v>12</v>
      </c>
      <c r="T49" s="112">
        <v>0.18181818181818182</v>
      </c>
      <c r="U49" s="114">
        <v>73</v>
      </c>
      <c r="V49" s="115">
        <v>0.19414893617021275</v>
      </c>
      <c r="W49" s="116">
        <v>21</v>
      </c>
      <c r="X49" s="118">
        <v>0.17355371900826447</v>
      </c>
      <c r="Y49" s="117">
        <v>13</v>
      </c>
      <c r="Z49" s="112">
        <v>0.19117647058823528</v>
      </c>
    </row>
    <row r="50" spans="1:26" ht="15.75" x14ac:dyDescent="0.2">
      <c r="A50" s="213">
        <v>64</v>
      </c>
      <c r="B50" s="113" t="s">
        <v>54</v>
      </c>
      <c r="C50" s="114">
        <v>148</v>
      </c>
      <c r="D50" s="115">
        <v>0.52296819787985871</v>
      </c>
      <c r="E50" s="116">
        <v>51</v>
      </c>
      <c r="F50" s="118">
        <v>0.54255319148936165</v>
      </c>
      <c r="G50" s="117">
        <v>19</v>
      </c>
      <c r="H50" s="112">
        <v>0.54285714285714282</v>
      </c>
      <c r="I50" s="114">
        <v>163</v>
      </c>
      <c r="J50" s="115">
        <v>0.52076677316293929</v>
      </c>
      <c r="K50" s="116">
        <v>54</v>
      </c>
      <c r="L50" s="118">
        <v>0.50943396226415094</v>
      </c>
      <c r="M50" s="117">
        <v>21</v>
      </c>
      <c r="N50" s="112">
        <v>0.48837209302325579</v>
      </c>
      <c r="O50" s="114">
        <v>171</v>
      </c>
      <c r="P50" s="115">
        <v>0.54632587859424919</v>
      </c>
      <c r="Q50" s="116">
        <v>51</v>
      </c>
      <c r="R50" s="118">
        <v>0.50495049504950495</v>
      </c>
      <c r="S50" s="117">
        <v>21</v>
      </c>
      <c r="T50" s="112">
        <v>0.48837209302325579</v>
      </c>
      <c r="U50" s="114">
        <v>169</v>
      </c>
      <c r="V50" s="115">
        <v>0.54340836012861737</v>
      </c>
      <c r="W50" s="116">
        <v>57</v>
      </c>
      <c r="X50" s="118">
        <v>0.54285714285714282</v>
      </c>
      <c r="Y50" s="117">
        <v>35</v>
      </c>
      <c r="Z50" s="112">
        <v>0.63636363636363635</v>
      </c>
    </row>
    <row r="51" spans="1:26" ht="15.75" x14ac:dyDescent="0.2">
      <c r="A51" s="213">
        <v>65</v>
      </c>
      <c r="B51" s="113" t="s">
        <v>55</v>
      </c>
      <c r="C51" s="114">
        <v>169</v>
      </c>
      <c r="D51" s="115">
        <v>0.59298245614035083</v>
      </c>
      <c r="E51" s="116">
        <v>59</v>
      </c>
      <c r="F51" s="118">
        <v>0.60824742268041232</v>
      </c>
      <c r="G51" s="117">
        <v>25</v>
      </c>
      <c r="H51" s="112">
        <v>0.64102564102564108</v>
      </c>
      <c r="I51" s="114">
        <v>195</v>
      </c>
      <c r="J51" s="115">
        <v>0.60747663551401865</v>
      </c>
      <c r="K51" s="116">
        <v>64</v>
      </c>
      <c r="L51" s="118">
        <v>0.57657657657657657</v>
      </c>
      <c r="M51" s="117">
        <v>32</v>
      </c>
      <c r="N51" s="112">
        <v>0.68085106382978722</v>
      </c>
      <c r="O51" s="114">
        <v>191</v>
      </c>
      <c r="P51" s="115">
        <v>0.59316770186335399</v>
      </c>
      <c r="Q51" s="116">
        <v>60</v>
      </c>
      <c r="R51" s="118">
        <v>0.55045871559633031</v>
      </c>
      <c r="S51" s="117">
        <v>26</v>
      </c>
      <c r="T51" s="112">
        <v>0.49056603773584906</v>
      </c>
      <c r="U51" s="114">
        <v>188</v>
      </c>
      <c r="V51" s="115">
        <v>0.63513513513513509</v>
      </c>
      <c r="W51" s="116">
        <v>60</v>
      </c>
      <c r="X51" s="118">
        <v>0.625</v>
      </c>
      <c r="Y51" s="117">
        <v>39</v>
      </c>
      <c r="Z51" s="112">
        <v>0.67241379310344829</v>
      </c>
    </row>
    <row r="52" spans="1:26" ht="15.75" x14ac:dyDescent="0.2">
      <c r="A52" s="213">
        <v>66</v>
      </c>
      <c r="B52" s="113" t="s">
        <v>56</v>
      </c>
      <c r="C52" s="114">
        <v>109</v>
      </c>
      <c r="D52" s="115">
        <v>0.58288770053475936</v>
      </c>
      <c r="E52" s="116">
        <v>42</v>
      </c>
      <c r="F52" s="118">
        <v>0.58333333333333337</v>
      </c>
      <c r="G52" s="117">
        <v>21</v>
      </c>
      <c r="H52" s="112">
        <v>0.67741935483870963</v>
      </c>
      <c r="I52" s="114">
        <v>117</v>
      </c>
      <c r="J52" s="115">
        <v>0.57073170731707312</v>
      </c>
      <c r="K52" s="116">
        <v>37</v>
      </c>
      <c r="L52" s="118">
        <v>0.49333333333333335</v>
      </c>
      <c r="M52" s="117">
        <v>16</v>
      </c>
      <c r="N52" s="112">
        <v>0.5</v>
      </c>
      <c r="O52" s="114">
        <v>113</v>
      </c>
      <c r="P52" s="115">
        <v>0.53554502369668244</v>
      </c>
      <c r="Q52" s="116">
        <v>31</v>
      </c>
      <c r="R52" s="118">
        <v>0.43661971830985913</v>
      </c>
      <c r="S52" s="117">
        <v>16</v>
      </c>
      <c r="T52" s="112">
        <v>0.45714285714285713</v>
      </c>
      <c r="U52" s="114">
        <v>107</v>
      </c>
      <c r="V52" s="115">
        <v>0.52709359605911332</v>
      </c>
      <c r="W52" s="116">
        <v>39</v>
      </c>
      <c r="X52" s="118">
        <v>0.53424657534246578</v>
      </c>
      <c r="Y52" s="117">
        <v>25</v>
      </c>
      <c r="Z52" s="112">
        <v>0.55555555555555558</v>
      </c>
    </row>
    <row r="53" spans="1:26" ht="15.75" x14ac:dyDescent="0.2">
      <c r="A53" s="213">
        <v>67</v>
      </c>
      <c r="B53" s="113" t="s">
        <v>57</v>
      </c>
      <c r="C53" s="114">
        <v>94</v>
      </c>
      <c r="D53" s="115">
        <v>0.53107344632768361</v>
      </c>
      <c r="E53" s="116">
        <v>27</v>
      </c>
      <c r="F53" s="118">
        <v>0.54</v>
      </c>
      <c r="G53" s="117">
        <v>11</v>
      </c>
      <c r="H53" s="112">
        <v>0.47826086956521741</v>
      </c>
      <c r="I53" s="114">
        <v>107</v>
      </c>
      <c r="J53" s="115">
        <v>0.53500000000000003</v>
      </c>
      <c r="K53" s="116">
        <v>38</v>
      </c>
      <c r="L53" s="118">
        <v>0.60317460317460314</v>
      </c>
      <c r="M53" s="117">
        <v>16</v>
      </c>
      <c r="N53" s="112">
        <v>0.5161290322580645</v>
      </c>
      <c r="O53" s="114">
        <v>110</v>
      </c>
      <c r="P53" s="115">
        <v>0.55000000000000004</v>
      </c>
      <c r="Q53" s="116">
        <v>36</v>
      </c>
      <c r="R53" s="118">
        <v>0.5714285714285714</v>
      </c>
      <c r="S53" s="117">
        <v>21</v>
      </c>
      <c r="T53" s="112">
        <v>0.63636363636363635</v>
      </c>
      <c r="U53" s="114">
        <v>108</v>
      </c>
      <c r="V53" s="115">
        <v>0.542713567839196</v>
      </c>
      <c r="W53" s="116">
        <v>31</v>
      </c>
      <c r="X53" s="118">
        <v>0.49206349206349204</v>
      </c>
      <c r="Y53" s="117">
        <v>22</v>
      </c>
      <c r="Z53" s="112">
        <v>0.53658536585365857</v>
      </c>
    </row>
    <row r="54" spans="1:26" ht="15.75" x14ac:dyDescent="0.2">
      <c r="A54" s="213">
        <v>68</v>
      </c>
      <c r="B54" s="113" t="s">
        <v>58</v>
      </c>
      <c r="C54" s="114">
        <v>59</v>
      </c>
      <c r="D54" s="115">
        <v>0.53636363636363638</v>
      </c>
      <c r="E54" s="116">
        <v>18</v>
      </c>
      <c r="F54" s="118">
        <v>0.51428571428571423</v>
      </c>
      <c r="G54" s="117">
        <v>9</v>
      </c>
      <c r="H54" s="112">
        <v>0.5625</v>
      </c>
      <c r="I54" s="114">
        <v>71</v>
      </c>
      <c r="J54" s="115">
        <v>0.55905511811023623</v>
      </c>
      <c r="K54" s="116">
        <v>27</v>
      </c>
      <c r="L54" s="118">
        <v>0.5625</v>
      </c>
      <c r="M54" s="117">
        <v>9</v>
      </c>
      <c r="N54" s="112">
        <v>0.5625</v>
      </c>
      <c r="O54" s="114">
        <v>70</v>
      </c>
      <c r="P54" s="115">
        <v>0.51094890510948909</v>
      </c>
      <c r="Q54" s="116">
        <v>27</v>
      </c>
      <c r="R54" s="118">
        <v>0.5</v>
      </c>
      <c r="S54" s="117">
        <v>12</v>
      </c>
      <c r="T54" s="112">
        <v>0.5714285714285714</v>
      </c>
      <c r="U54" s="114">
        <v>61</v>
      </c>
      <c r="V54" s="115">
        <v>0.48799999999999999</v>
      </c>
      <c r="W54" s="116">
        <v>27</v>
      </c>
      <c r="X54" s="118">
        <v>0.51923076923076927</v>
      </c>
      <c r="Y54" s="117">
        <v>14</v>
      </c>
      <c r="Z54" s="112">
        <v>0.51851851851851849</v>
      </c>
    </row>
    <row r="55" spans="1:26" ht="15.75" x14ac:dyDescent="0.2">
      <c r="A55" s="213">
        <v>69</v>
      </c>
      <c r="B55" s="113" t="s">
        <v>59</v>
      </c>
      <c r="C55" s="114">
        <v>54</v>
      </c>
      <c r="D55" s="115">
        <v>0.48214285714285715</v>
      </c>
      <c r="E55" s="116">
        <v>17</v>
      </c>
      <c r="F55" s="118">
        <v>0.47222222222222221</v>
      </c>
      <c r="G55" s="117">
        <v>7</v>
      </c>
      <c r="H55" s="112">
        <v>0.5</v>
      </c>
      <c r="I55" s="114">
        <v>57</v>
      </c>
      <c r="J55" s="115">
        <v>0.48717948717948717</v>
      </c>
      <c r="K55" s="116">
        <v>20</v>
      </c>
      <c r="L55" s="118">
        <v>0.5</v>
      </c>
      <c r="M55" s="117">
        <v>9</v>
      </c>
      <c r="N55" s="112">
        <v>0.5</v>
      </c>
      <c r="O55" s="114">
        <v>60</v>
      </c>
      <c r="P55" s="115">
        <v>0.51724137931034486</v>
      </c>
      <c r="Q55" s="116">
        <v>17</v>
      </c>
      <c r="R55" s="118">
        <v>0.47222222222222221</v>
      </c>
      <c r="S55" s="117">
        <v>10</v>
      </c>
      <c r="T55" s="112">
        <v>0.55555555555555558</v>
      </c>
      <c r="U55" s="114">
        <v>54</v>
      </c>
      <c r="V55" s="115">
        <v>0.48648648648648651</v>
      </c>
      <c r="W55" s="116">
        <v>23</v>
      </c>
      <c r="X55" s="118">
        <v>0.58974358974358976</v>
      </c>
      <c r="Y55" s="117">
        <v>12</v>
      </c>
      <c r="Z55" s="112">
        <v>0.63157894736842102</v>
      </c>
    </row>
    <row r="56" spans="1:26" ht="15.75" x14ac:dyDescent="0.2">
      <c r="A56" s="212">
        <v>70</v>
      </c>
      <c r="B56" s="113" t="s">
        <v>197</v>
      </c>
      <c r="C56" s="114">
        <v>56</v>
      </c>
      <c r="D56" s="115">
        <v>0.5</v>
      </c>
      <c r="E56" s="116">
        <v>15</v>
      </c>
      <c r="F56" s="118">
        <v>0.34090909090909088</v>
      </c>
      <c r="G56" s="117">
        <v>7</v>
      </c>
      <c r="H56" s="112">
        <v>0.30434782608695654</v>
      </c>
      <c r="I56" s="114">
        <v>68</v>
      </c>
      <c r="J56" s="115">
        <v>0.55737704918032782</v>
      </c>
      <c r="K56" s="116">
        <v>28</v>
      </c>
      <c r="L56" s="118">
        <v>0.5490196078431373</v>
      </c>
      <c r="M56" s="117">
        <v>13</v>
      </c>
      <c r="N56" s="112">
        <v>0.56521739130434778</v>
      </c>
      <c r="O56" s="114">
        <v>80</v>
      </c>
      <c r="P56" s="115">
        <v>0.57971014492753625</v>
      </c>
      <c r="Q56" s="116">
        <v>33</v>
      </c>
      <c r="R56" s="118">
        <v>0.55932203389830504</v>
      </c>
      <c r="S56" s="117">
        <v>14</v>
      </c>
      <c r="T56" s="112">
        <v>0.51851851851851849</v>
      </c>
      <c r="U56" s="114">
        <v>92</v>
      </c>
      <c r="V56" s="115">
        <v>0.59740259740259738</v>
      </c>
      <c r="W56" s="116">
        <v>27</v>
      </c>
      <c r="X56" s="118">
        <v>0.5625</v>
      </c>
      <c r="Y56" s="117">
        <v>13</v>
      </c>
      <c r="Z56" s="112">
        <v>0.52</v>
      </c>
    </row>
    <row r="57" spans="1:26" ht="15.75" x14ac:dyDescent="0.2">
      <c r="A57" s="212">
        <v>71</v>
      </c>
      <c r="B57" s="113" t="s">
        <v>61</v>
      </c>
      <c r="C57" s="114">
        <v>89</v>
      </c>
      <c r="D57" s="115">
        <v>0.5114942528735632</v>
      </c>
      <c r="E57" s="116">
        <v>28</v>
      </c>
      <c r="F57" s="118">
        <v>0.5957446808510638</v>
      </c>
      <c r="G57" s="117">
        <v>16</v>
      </c>
      <c r="H57" s="112">
        <v>0.5714285714285714</v>
      </c>
      <c r="I57" s="114">
        <v>88</v>
      </c>
      <c r="J57" s="115">
        <v>0.52380952380952384</v>
      </c>
      <c r="K57" s="116">
        <v>25</v>
      </c>
      <c r="L57" s="118">
        <v>0.59523809523809523</v>
      </c>
      <c r="M57" s="117">
        <v>14</v>
      </c>
      <c r="N57" s="112">
        <v>0.60869565217391308</v>
      </c>
      <c r="O57" s="114">
        <v>95</v>
      </c>
      <c r="P57" s="115">
        <v>0.55232558139534882</v>
      </c>
      <c r="Q57" s="116">
        <v>23</v>
      </c>
      <c r="R57" s="118">
        <v>0.54761904761904767</v>
      </c>
      <c r="S57" s="117">
        <v>12</v>
      </c>
      <c r="T57" s="112">
        <v>0.63157894736842102</v>
      </c>
      <c r="U57" s="114">
        <v>112</v>
      </c>
      <c r="V57" s="115">
        <v>0.58333333333333337</v>
      </c>
      <c r="W57" s="116">
        <v>36</v>
      </c>
      <c r="X57" s="118">
        <v>0.5901639344262295</v>
      </c>
      <c r="Y57" s="117">
        <v>20</v>
      </c>
      <c r="Z57" s="112">
        <v>0.52631578947368418</v>
      </c>
    </row>
    <row r="58" spans="1:26" ht="15.75" x14ac:dyDescent="0.2">
      <c r="A58" s="212">
        <v>72</v>
      </c>
      <c r="B58" s="113" t="s">
        <v>62</v>
      </c>
      <c r="C58" s="114">
        <v>7</v>
      </c>
      <c r="D58" s="115">
        <v>0.3888888888888889</v>
      </c>
      <c r="E58" s="116">
        <v>2</v>
      </c>
      <c r="F58" s="118">
        <v>0.4</v>
      </c>
      <c r="G58" s="117">
        <v>1</v>
      </c>
      <c r="H58" s="112">
        <v>0.33333333333333331</v>
      </c>
      <c r="I58" s="114">
        <v>4</v>
      </c>
      <c r="J58" s="115">
        <v>0.23529411764705882</v>
      </c>
      <c r="K58" s="116">
        <v>3</v>
      </c>
      <c r="L58" s="118">
        <v>0.5</v>
      </c>
      <c r="M58" s="117">
        <v>1</v>
      </c>
      <c r="N58" s="112">
        <v>0.5</v>
      </c>
      <c r="O58" s="114">
        <v>5</v>
      </c>
      <c r="P58" s="115">
        <v>0.26315789473684209</v>
      </c>
      <c r="Q58" s="116">
        <v>3</v>
      </c>
      <c r="R58" s="118">
        <v>0.42857142857142855</v>
      </c>
      <c r="S58" s="117">
        <v>1</v>
      </c>
      <c r="T58" s="112">
        <v>0.33333333333333331</v>
      </c>
      <c r="U58" s="114">
        <v>6</v>
      </c>
      <c r="V58" s="115">
        <v>0.3</v>
      </c>
      <c r="W58" s="116">
        <v>2</v>
      </c>
      <c r="X58" s="118">
        <v>0.25</v>
      </c>
      <c r="Y58" s="117">
        <v>2</v>
      </c>
      <c r="Z58" s="112">
        <v>0.5</v>
      </c>
    </row>
    <row r="59" spans="1:26" ht="15.75" x14ac:dyDescent="0.2">
      <c r="A59" s="212">
        <v>73</v>
      </c>
      <c r="B59" s="113" t="s">
        <v>63</v>
      </c>
      <c r="C59" s="114">
        <v>2</v>
      </c>
      <c r="D59" s="115">
        <v>0.5</v>
      </c>
      <c r="E59" s="116">
        <v>1</v>
      </c>
      <c r="F59" s="118">
        <v>0.5</v>
      </c>
      <c r="G59" s="117"/>
      <c r="H59" s="112"/>
      <c r="I59" s="114">
        <v>4</v>
      </c>
      <c r="J59" s="115">
        <v>0.66666666666666663</v>
      </c>
      <c r="K59" s="116">
        <v>1</v>
      </c>
      <c r="L59" s="118">
        <v>0.5</v>
      </c>
      <c r="M59" s="117">
        <v>1</v>
      </c>
      <c r="N59" s="112"/>
      <c r="O59" s="114">
        <v>3</v>
      </c>
      <c r="P59" s="115">
        <v>0.42857142857142855</v>
      </c>
      <c r="Q59" s="116"/>
      <c r="R59" s="118">
        <v>0</v>
      </c>
      <c r="S59" s="117"/>
      <c r="T59" s="112"/>
      <c r="U59" s="114">
        <v>3</v>
      </c>
      <c r="V59" s="115">
        <v>0.375</v>
      </c>
      <c r="W59" s="116">
        <v>1</v>
      </c>
      <c r="X59" s="118">
        <v>0.25</v>
      </c>
      <c r="Y59" s="117"/>
      <c r="Z59" s="112"/>
    </row>
    <row r="60" spans="1:26" ht="15.75" x14ac:dyDescent="0.2">
      <c r="A60" s="214">
        <v>74</v>
      </c>
      <c r="B60" s="121" t="s">
        <v>64</v>
      </c>
      <c r="C60" s="122">
        <v>73</v>
      </c>
      <c r="D60" s="123">
        <v>0.42441860465116277</v>
      </c>
      <c r="E60" s="124">
        <v>19</v>
      </c>
      <c r="F60" s="125">
        <v>0.33333333333333331</v>
      </c>
      <c r="G60" s="117">
        <v>11</v>
      </c>
      <c r="H60" s="112">
        <v>0.37931034482758619</v>
      </c>
      <c r="I60" s="122">
        <v>76</v>
      </c>
      <c r="J60" s="123">
        <v>0.44186046511627908</v>
      </c>
      <c r="K60" s="124">
        <v>24</v>
      </c>
      <c r="L60" s="125">
        <v>0.34782608695652173</v>
      </c>
      <c r="M60" s="117">
        <v>14</v>
      </c>
      <c r="N60" s="112">
        <v>0.48275862068965519</v>
      </c>
      <c r="O60" s="122">
        <v>80</v>
      </c>
      <c r="P60" s="123">
        <v>0.43010752688172044</v>
      </c>
      <c r="Q60" s="124">
        <v>17</v>
      </c>
      <c r="R60" s="125">
        <v>0.24637681159420291</v>
      </c>
      <c r="S60" s="117">
        <v>11</v>
      </c>
      <c r="T60" s="112">
        <v>0.29729729729729731</v>
      </c>
      <c r="U60" s="122">
        <v>84</v>
      </c>
      <c r="V60" s="123">
        <v>0.42</v>
      </c>
      <c r="W60" s="124">
        <v>21</v>
      </c>
      <c r="X60" s="125">
        <v>0.29166666666666669</v>
      </c>
      <c r="Y60" s="117">
        <v>8</v>
      </c>
      <c r="Z60" s="112">
        <v>0.22222222222222221</v>
      </c>
    </row>
    <row r="61" spans="1:26" ht="15.75" x14ac:dyDescent="0.2">
      <c r="A61" s="214">
        <v>76</v>
      </c>
      <c r="B61" s="121" t="s">
        <v>65</v>
      </c>
      <c r="C61" s="122">
        <v>1</v>
      </c>
      <c r="D61" s="123">
        <v>0.25</v>
      </c>
      <c r="E61" s="124"/>
      <c r="F61" s="125"/>
      <c r="G61" s="117"/>
      <c r="H61" s="112"/>
      <c r="I61" s="122"/>
      <c r="J61" s="123">
        <v>0</v>
      </c>
      <c r="K61" s="124"/>
      <c r="L61" s="125"/>
      <c r="M61" s="117"/>
      <c r="N61" s="112"/>
      <c r="O61" s="122">
        <v>1</v>
      </c>
      <c r="P61" s="123">
        <v>0.25</v>
      </c>
      <c r="Q61" s="124"/>
      <c r="R61" s="125"/>
      <c r="S61" s="117"/>
      <c r="T61" s="112"/>
      <c r="U61" s="122">
        <v>1</v>
      </c>
      <c r="V61" s="123">
        <v>0.2</v>
      </c>
      <c r="W61" s="124"/>
      <c r="X61" s="125"/>
      <c r="Y61" s="117"/>
      <c r="Z61" s="112"/>
    </row>
    <row r="62" spans="1:26" ht="15.75" x14ac:dyDescent="0.2">
      <c r="A62" s="214">
        <v>77</v>
      </c>
      <c r="B62" s="121" t="s">
        <v>66</v>
      </c>
      <c r="C62" s="122">
        <v>2</v>
      </c>
      <c r="D62" s="123">
        <v>0.66666666666666663</v>
      </c>
      <c r="E62" s="124"/>
      <c r="F62" s="125"/>
      <c r="G62" s="117"/>
      <c r="H62" s="112"/>
      <c r="I62" s="122">
        <v>2</v>
      </c>
      <c r="J62" s="123">
        <v>1</v>
      </c>
      <c r="K62" s="124"/>
      <c r="L62" s="125"/>
      <c r="M62" s="117"/>
      <c r="N62" s="112"/>
      <c r="O62" s="122">
        <v>2</v>
      </c>
      <c r="P62" s="123">
        <v>1</v>
      </c>
      <c r="Q62" s="124"/>
      <c r="R62" s="125"/>
      <c r="S62" s="117"/>
      <c r="T62" s="112"/>
      <c r="U62" s="122">
        <v>2</v>
      </c>
      <c r="V62" s="123">
        <v>1</v>
      </c>
      <c r="W62" s="124"/>
      <c r="X62" s="125"/>
      <c r="Y62" s="117"/>
      <c r="Z62" s="112"/>
    </row>
    <row r="63" spans="1:26" ht="15.75" x14ac:dyDescent="0.2">
      <c r="A63" s="215">
        <v>85</v>
      </c>
      <c r="B63" s="113" t="s">
        <v>67</v>
      </c>
      <c r="C63" s="114">
        <v>48</v>
      </c>
      <c r="D63" s="115">
        <v>0.5393258426966292</v>
      </c>
      <c r="E63" s="116">
        <v>15</v>
      </c>
      <c r="F63" s="118">
        <v>0.51724137931034486</v>
      </c>
      <c r="G63" s="117">
        <v>8</v>
      </c>
      <c r="H63" s="112">
        <v>0.53333333333333333</v>
      </c>
      <c r="I63" s="114">
        <v>58</v>
      </c>
      <c r="J63" s="115">
        <v>0.57425742574257421</v>
      </c>
      <c r="K63" s="116">
        <v>20</v>
      </c>
      <c r="L63" s="118">
        <v>0.64516129032258063</v>
      </c>
      <c r="M63" s="117">
        <v>7</v>
      </c>
      <c r="N63" s="112">
        <v>0.58333333333333337</v>
      </c>
      <c r="O63" s="114">
        <v>66</v>
      </c>
      <c r="P63" s="115">
        <v>0.61682242990654201</v>
      </c>
      <c r="Q63" s="116">
        <v>20</v>
      </c>
      <c r="R63" s="118">
        <v>0.58823529411764708</v>
      </c>
      <c r="S63" s="117">
        <v>7</v>
      </c>
      <c r="T63" s="112">
        <v>0.46666666666666667</v>
      </c>
      <c r="U63" s="114">
        <v>75</v>
      </c>
      <c r="V63" s="115">
        <v>0.64655172413793105</v>
      </c>
      <c r="W63" s="116">
        <v>27</v>
      </c>
      <c r="X63" s="118">
        <v>0.62790697674418605</v>
      </c>
      <c r="Y63" s="117">
        <v>12</v>
      </c>
      <c r="Z63" s="112">
        <v>0.6</v>
      </c>
    </row>
    <row r="64" spans="1:26" ht="15.75" x14ac:dyDescent="0.2">
      <c r="A64" s="215">
        <v>86</v>
      </c>
      <c r="B64" s="113" t="s">
        <v>68</v>
      </c>
      <c r="C64" s="114">
        <v>65</v>
      </c>
      <c r="D64" s="115">
        <v>0.59090909090909094</v>
      </c>
      <c r="E64" s="116">
        <v>26</v>
      </c>
      <c r="F64" s="118">
        <v>0.60465116279069764</v>
      </c>
      <c r="G64" s="117">
        <v>12</v>
      </c>
      <c r="H64" s="112">
        <v>0.63157894736842102</v>
      </c>
      <c r="I64" s="114">
        <v>74</v>
      </c>
      <c r="J64" s="115">
        <v>0.58730158730158732</v>
      </c>
      <c r="K64" s="116">
        <v>25</v>
      </c>
      <c r="L64" s="118">
        <v>0.45454545454545453</v>
      </c>
      <c r="M64" s="117">
        <v>11</v>
      </c>
      <c r="N64" s="112">
        <v>0.40740740740740738</v>
      </c>
      <c r="O64" s="114">
        <v>68</v>
      </c>
      <c r="P64" s="115">
        <v>0.57627118644067798</v>
      </c>
      <c r="Q64" s="116">
        <v>32</v>
      </c>
      <c r="R64" s="118">
        <v>0.59259259259259256</v>
      </c>
      <c r="S64" s="117">
        <v>17</v>
      </c>
      <c r="T64" s="112">
        <v>0.62962962962962965</v>
      </c>
      <c r="U64" s="114">
        <v>63</v>
      </c>
      <c r="V64" s="115">
        <v>0.54782608695652169</v>
      </c>
      <c r="W64" s="116">
        <v>21</v>
      </c>
      <c r="X64" s="118">
        <v>0.5</v>
      </c>
      <c r="Y64" s="117">
        <v>15</v>
      </c>
      <c r="Z64" s="112">
        <v>0.55555555555555558</v>
      </c>
    </row>
    <row r="65" spans="1:26" ht="15.75" x14ac:dyDescent="0.2">
      <c r="A65" s="215">
        <v>87</v>
      </c>
      <c r="B65" s="113" t="s">
        <v>69</v>
      </c>
      <c r="C65" s="114">
        <v>56</v>
      </c>
      <c r="D65" s="115">
        <v>0.62222222222222223</v>
      </c>
      <c r="E65" s="116">
        <v>16</v>
      </c>
      <c r="F65" s="118">
        <v>0.76190476190476186</v>
      </c>
      <c r="G65" s="117">
        <v>8</v>
      </c>
      <c r="H65" s="112">
        <v>0.88888888888888884</v>
      </c>
      <c r="I65" s="114">
        <v>65</v>
      </c>
      <c r="J65" s="115">
        <v>0.60747663551401865</v>
      </c>
      <c r="K65" s="116">
        <v>26</v>
      </c>
      <c r="L65" s="118">
        <v>0.63414634146341464</v>
      </c>
      <c r="M65" s="117">
        <v>10</v>
      </c>
      <c r="N65" s="112">
        <v>0.66666666666666663</v>
      </c>
      <c r="O65" s="114">
        <v>68</v>
      </c>
      <c r="P65" s="115">
        <v>0.57627118644067798</v>
      </c>
      <c r="Q65" s="116">
        <v>23</v>
      </c>
      <c r="R65" s="118">
        <v>0.58974358974358976</v>
      </c>
      <c r="S65" s="117">
        <v>10</v>
      </c>
      <c r="T65" s="112">
        <v>0.66666666666666663</v>
      </c>
      <c r="U65" s="114">
        <v>68</v>
      </c>
      <c r="V65" s="115">
        <v>0.55737704918032782</v>
      </c>
      <c r="W65" s="116">
        <v>28</v>
      </c>
      <c r="X65" s="118">
        <v>0.5957446808510638</v>
      </c>
      <c r="Y65" s="117">
        <v>14</v>
      </c>
      <c r="Z65" s="112">
        <v>0.56000000000000005</v>
      </c>
    </row>
    <row r="66" spans="1:26" ht="15.75" x14ac:dyDescent="0.2">
      <c r="A66" s="29">
        <v>90</v>
      </c>
      <c r="B66" s="310" t="s">
        <v>183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9">
        <v>91</v>
      </c>
      <c r="B67" s="270" t="s">
        <v>178</v>
      </c>
      <c r="C67" s="271"/>
      <c r="D67" s="245"/>
      <c r="E67" s="272"/>
      <c r="F67" s="273"/>
      <c r="G67" s="274"/>
      <c r="H67" s="275"/>
      <c r="I67" s="271"/>
      <c r="J67" s="245"/>
      <c r="K67" s="272"/>
      <c r="L67" s="273"/>
      <c r="M67" s="274"/>
      <c r="N67" s="275"/>
      <c r="O67" s="271"/>
      <c r="P67" s="245"/>
      <c r="Q67" s="272"/>
      <c r="R67" s="273"/>
      <c r="S67" s="274"/>
      <c r="T67" s="275"/>
      <c r="U67" s="271"/>
      <c r="V67" s="245"/>
      <c r="W67" s="272"/>
      <c r="X67" s="273"/>
      <c r="Y67" s="274"/>
      <c r="Z67" s="275"/>
    </row>
    <row r="68" spans="1:26" ht="16.5" thickBot="1" x14ac:dyDescent="0.25">
      <c r="A68" s="217"/>
      <c r="B68" s="216" t="s">
        <v>9</v>
      </c>
      <c r="C68" s="301">
        <v>4075</v>
      </c>
      <c r="D68" s="302">
        <v>0.43695046107656016</v>
      </c>
      <c r="E68" s="303">
        <v>1248</v>
      </c>
      <c r="F68" s="304">
        <v>0.44779332615715822</v>
      </c>
      <c r="G68" s="141">
        <v>648</v>
      </c>
      <c r="H68" s="305">
        <v>0.48539325842696629</v>
      </c>
      <c r="I68" s="301">
        <v>4511</v>
      </c>
      <c r="J68" s="302">
        <v>0.43454387823909063</v>
      </c>
      <c r="K68" s="303">
        <v>1397</v>
      </c>
      <c r="L68" s="304">
        <v>0.42474916387959866</v>
      </c>
      <c r="M68" s="141">
        <v>690</v>
      </c>
      <c r="N68" s="305">
        <v>0.45157068062827227</v>
      </c>
      <c r="O68" s="301">
        <v>4681</v>
      </c>
      <c r="P68" s="302">
        <v>0.43382761816496757</v>
      </c>
      <c r="Q68" s="303">
        <v>1382</v>
      </c>
      <c r="R68" s="304">
        <v>0.41118714668253498</v>
      </c>
      <c r="S68" s="141">
        <v>734</v>
      </c>
      <c r="T68" s="305">
        <v>0.43638525564803804</v>
      </c>
      <c r="U68" s="301">
        <v>4669</v>
      </c>
      <c r="V68" s="302">
        <v>0.43692682013849898</v>
      </c>
      <c r="W68" s="303">
        <v>1507</v>
      </c>
      <c r="X68" s="304">
        <v>0.43757259001161442</v>
      </c>
      <c r="Y68" s="141">
        <v>905</v>
      </c>
      <c r="Z68" s="305">
        <v>0.46577457539886774</v>
      </c>
    </row>
    <row r="69" spans="1:26" x14ac:dyDescent="0.2">
      <c r="A69" s="218" t="s">
        <v>179</v>
      </c>
      <c r="Z69" s="199"/>
    </row>
    <row r="70" spans="1:26" x14ac:dyDescent="0.2">
      <c r="A70" s="99" t="s">
        <v>168</v>
      </c>
    </row>
  </sheetData>
  <mergeCells count="18">
    <mergeCell ref="U7:V7"/>
    <mergeCell ref="W7:X7"/>
    <mergeCell ref="Y7:Z7"/>
    <mergeCell ref="S7:T7"/>
    <mergeCell ref="U6:Z6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</mergeCells>
  <conditionalFormatting sqref="K80">
    <cfRule type="expression" dxfId="38" priority="4">
      <formula>$D$9:$D$68&gt;50</formula>
    </cfRule>
  </conditionalFormatting>
  <conditionalFormatting sqref="D9:D68 J9:J68 P9:P68 V9:V68">
    <cfRule type="cellIs" dxfId="37" priority="3" operator="greaterThan">
      <formula>50%</formula>
    </cfRule>
  </conditionalFormatting>
  <conditionalFormatting sqref="F9:F68 L9:L68 R9:R68 X9:X68">
    <cfRule type="expression" dxfId="36" priority="2">
      <formula>D9&lt;F9</formula>
    </cfRule>
  </conditionalFormatting>
  <conditionalFormatting sqref="Z9:Z68 H9:H68 N9:N68 T9:T68">
    <cfRule type="expression" dxfId="35" priority="1">
      <formula>F9&lt;H9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showZeros="0" topLeftCell="C1" zoomScale="85" zoomScaleNormal="85" workbookViewId="0">
      <selection activeCell="V16" sqref="V16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3" style="97" customWidth="1"/>
    <col min="4" max="4" width="9.7109375" style="97" customWidth="1"/>
    <col min="5" max="5" width="10.5703125" style="97" customWidth="1"/>
    <col min="6" max="6" width="9.85546875" style="207" customWidth="1"/>
    <col min="7" max="7" width="9.28515625" style="97" customWidth="1"/>
    <col min="8" max="8" width="9.5703125" style="207" customWidth="1"/>
    <col min="9" max="9" width="12.42578125" style="97" customWidth="1"/>
    <col min="10" max="10" width="9.85546875" style="97" customWidth="1"/>
    <col min="11" max="11" width="10.5703125" style="97" customWidth="1"/>
    <col min="12" max="13" width="10.140625" style="97" customWidth="1"/>
    <col min="14" max="14" width="9.5703125" style="97" customWidth="1"/>
    <col min="15" max="15" width="12.7109375" style="97" customWidth="1"/>
    <col min="16" max="20" width="9.7109375" style="97" customWidth="1"/>
    <col min="21" max="21" width="12.7109375" style="97" customWidth="1"/>
    <col min="22" max="26" width="9.7109375" style="97" customWidth="1"/>
    <col min="27" max="16384" width="11.42578125" style="97"/>
  </cols>
  <sheetData>
    <row r="1" spans="1:26" ht="6.6" customHeight="1" x14ac:dyDescent="0.2"/>
    <row r="2" spans="1:26" ht="18.75" x14ac:dyDescent="0.25">
      <c r="A2" s="360" t="s">
        <v>208</v>
      </c>
      <c r="B2" s="361"/>
      <c r="C2" s="361"/>
      <c r="D2" s="361"/>
      <c r="E2" s="361"/>
      <c r="F2" s="361"/>
      <c r="G2" s="361"/>
      <c r="H2" s="361"/>
      <c r="I2" s="373"/>
      <c r="J2" s="373"/>
      <c r="K2" s="373"/>
      <c r="L2" s="373"/>
      <c r="M2" s="373"/>
      <c r="N2" s="373"/>
      <c r="O2" s="373"/>
    </row>
    <row r="4" spans="1:26" ht="15" x14ac:dyDescent="0.25">
      <c r="A4" s="362" t="s">
        <v>175</v>
      </c>
      <c r="B4" s="361"/>
      <c r="C4" s="361"/>
      <c r="D4" s="361"/>
      <c r="E4" s="361"/>
      <c r="F4" s="361"/>
      <c r="G4" s="361"/>
      <c r="H4" s="361"/>
      <c r="I4" s="373"/>
      <c r="J4" s="373"/>
      <c r="K4" s="373"/>
      <c r="L4" s="373"/>
      <c r="M4" s="373"/>
      <c r="N4" s="373"/>
    </row>
    <row r="5" spans="1:26" ht="13.5" thickBot="1" x14ac:dyDescent="0.25">
      <c r="C5" s="98"/>
      <c r="D5" s="98"/>
      <c r="E5" s="98"/>
      <c r="F5" s="206"/>
      <c r="G5" s="98"/>
      <c r="H5" s="206"/>
    </row>
    <row r="6" spans="1:26" s="99" customFormat="1" ht="15.75" x14ac:dyDescent="0.2">
      <c r="B6" s="6"/>
      <c r="C6" s="369">
        <v>2019</v>
      </c>
      <c r="D6" s="370"/>
      <c r="E6" s="370"/>
      <c r="F6" s="370"/>
      <c r="G6" s="370"/>
      <c r="H6" s="371"/>
      <c r="I6" s="369">
        <v>2020</v>
      </c>
      <c r="J6" s="370"/>
      <c r="K6" s="370"/>
      <c r="L6" s="370"/>
      <c r="M6" s="370"/>
      <c r="N6" s="371"/>
      <c r="O6" s="369">
        <v>2021</v>
      </c>
      <c r="P6" s="370"/>
      <c r="Q6" s="370"/>
      <c r="R6" s="370"/>
      <c r="S6" s="370"/>
      <c r="T6" s="371"/>
      <c r="U6" s="369">
        <v>2022</v>
      </c>
      <c r="V6" s="370"/>
      <c r="W6" s="370"/>
      <c r="X6" s="370"/>
      <c r="Y6" s="370"/>
      <c r="Z6" s="371"/>
    </row>
    <row r="7" spans="1:26" s="99" customFormat="1" ht="16.5" thickBot="1" x14ac:dyDescent="0.25">
      <c r="B7" s="6"/>
      <c r="C7" s="363" t="s">
        <v>118</v>
      </c>
      <c r="D7" s="372"/>
      <c r="E7" s="365" t="s">
        <v>119</v>
      </c>
      <c r="F7" s="364"/>
      <c r="G7" s="372" t="s">
        <v>120</v>
      </c>
      <c r="H7" s="368"/>
      <c r="I7" s="363" t="s">
        <v>118</v>
      </c>
      <c r="J7" s="372"/>
      <c r="K7" s="365" t="s">
        <v>119</v>
      </c>
      <c r="L7" s="364"/>
      <c r="M7" s="372" t="s">
        <v>120</v>
      </c>
      <c r="N7" s="368"/>
      <c r="O7" s="363" t="s">
        <v>118</v>
      </c>
      <c r="P7" s="372"/>
      <c r="Q7" s="365" t="s">
        <v>119</v>
      </c>
      <c r="R7" s="364"/>
      <c r="S7" s="372" t="s">
        <v>120</v>
      </c>
      <c r="T7" s="368"/>
      <c r="U7" s="363" t="s">
        <v>118</v>
      </c>
      <c r="V7" s="372"/>
      <c r="W7" s="365" t="s">
        <v>119</v>
      </c>
      <c r="X7" s="364"/>
      <c r="Y7" s="372" t="s">
        <v>120</v>
      </c>
      <c r="Z7" s="368"/>
    </row>
    <row r="8" spans="1:26" s="99" customFormat="1" ht="35.450000000000003" customHeight="1" x14ac:dyDescent="0.2">
      <c r="A8" s="209" t="s">
        <v>10</v>
      </c>
      <c r="B8" s="20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4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32</v>
      </c>
      <c r="D9" s="108">
        <v>0.59259259259259256</v>
      </c>
      <c r="E9" s="109">
        <v>18</v>
      </c>
      <c r="F9" s="142">
        <v>0.66666666666666663</v>
      </c>
      <c r="G9" s="111">
        <v>13</v>
      </c>
      <c r="H9" s="247">
        <v>0.65</v>
      </c>
      <c r="I9" s="107">
        <v>28</v>
      </c>
      <c r="J9" s="108">
        <v>0.51851851851851849</v>
      </c>
      <c r="K9" s="109">
        <v>10</v>
      </c>
      <c r="L9" s="243">
        <v>0.625</v>
      </c>
      <c r="M9" s="111">
        <v>8</v>
      </c>
      <c r="N9" s="112">
        <v>0.66666666666666663</v>
      </c>
      <c r="O9" s="107">
        <v>25</v>
      </c>
      <c r="P9" s="108">
        <v>0.43103448275862066</v>
      </c>
      <c r="Q9" s="109">
        <v>10</v>
      </c>
      <c r="R9" s="243">
        <v>0.55555555555555558</v>
      </c>
      <c r="S9" s="111">
        <v>8</v>
      </c>
      <c r="T9" s="112">
        <v>0.61538461538461542</v>
      </c>
      <c r="U9" s="107">
        <v>41</v>
      </c>
      <c r="V9" s="108">
        <v>0.56164383561643838</v>
      </c>
      <c r="W9" s="109">
        <v>20</v>
      </c>
      <c r="X9" s="253">
        <v>0.64516129032258063</v>
      </c>
      <c r="Y9" s="252">
        <v>14</v>
      </c>
      <c r="Z9" s="112">
        <v>0.63636363636363635</v>
      </c>
    </row>
    <row r="10" spans="1:26" ht="15.75" x14ac:dyDescent="0.2">
      <c r="A10" s="211">
        <v>2</v>
      </c>
      <c r="B10" s="113" t="s">
        <v>14</v>
      </c>
      <c r="C10" s="114">
        <v>30</v>
      </c>
      <c r="D10" s="242">
        <v>0.47619047619047616</v>
      </c>
      <c r="E10" s="116">
        <v>9</v>
      </c>
      <c r="F10" s="241">
        <v>0.45</v>
      </c>
      <c r="G10" s="117">
        <v>9</v>
      </c>
      <c r="H10" s="246">
        <v>0.5</v>
      </c>
      <c r="I10" s="114">
        <v>29</v>
      </c>
      <c r="J10" s="242">
        <v>0.50877192982456143</v>
      </c>
      <c r="K10" s="116">
        <v>10</v>
      </c>
      <c r="L10" s="244">
        <v>0.45454545454545453</v>
      </c>
      <c r="M10" s="117">
        <v>7</v>
      </c>
      <c r="N10" s="112">
        <v>0.46666666666666667</v>
      </c>
      <c r="O10" s="114">
        <v>33</v>
      </c>
      <c r="P10" s="242">
        <v>0.52380952380952384</v>
      </c>
      <c r="Q10" s="116">
        <v>11</v>
      </c>
      <c r="R10" s="244">
        <v>0.55000000000000004</v>
      </c>
      <c r="S10" s="117">
        <v>6</v>
      </c>
      <c r="T10" s="112">
        <v>0.6</v>
      </c>
      <c r="U10" s="114">
        <v>28</v>
      </c>
      <c r="V10" s="115">
        <v>0.46666666666666667</v>
      </c>
      <c r="W10" s="116">
        <v>6</v>
      </c>
      <c r="X10" s="244">
        <v>0.31578947368421051</v>
      </c>
      <c r="Y10" s="117">
        <v>6</v>
      </c>
      <c r="Z10" s="112">
        <v>0.46153846153846156</v>
      </c>
    </row>
    <row r="11" spans="1:26" ht="15.75" x14ac:dyDescent="0.2">
      <c r="A11" s="211">
        <v>3</v>
      </c>
      <c r="B11" s="113" t="s">
        <v>15</v>
      </c>
      <c r="C11" s="114">
        <v>1</v>
      </c>
      <c r="D11" s="242">
        <v>0.25</v>
      </c>
      <c r="E11" s="116"/>
      <c r="F11" s="241">
        <v>0</v>
      </c>
      <c r="G11" s="117"/>
      <c r="H11" s="246">
        <v>0</v>
      </c>
      <c r="I11" s="114">
        <v>1</v>
      </c>
      <c r="J11" s="242">
        <v>0.25</v>
      </c>
      <c r="K11" s="116">
        <v>1</v>
      </c>
      <c r="L11" s="244">
        <v>1</v>
      </c>
      <c r="M11" s="117"/>
      <c r="N11" s="112"/>
      <c r="O11" s="114">
        <v>1</v>
      </c>
      <c r="P11" s="242">
        <v>0.33333333333333331</v>
      </c>
      <c r="Q11" s="116">
        <v>1</v>
      </c>
      <c r="R11" s="244">
        <v>1</v>
      </c>
      <c r="S11" s="117">
        <v>1</v>
      </c>
      <c r="T11" s="112"/>
      <c r="U11" s="114">
        <v>3</v>
      </c>
      <c r="V11" s="115">
        <v>0.5</v>
      </c>
      <c r="W11" s="116"/>
      <c r="X11" s="244">
        <v>0</v>
      </c>
      <c r="Y11" s="117"/>
      <c r="Z11" s="112">
        <v>0</v>
      </c>
    </row>
    <row r="12" spans="1:26" ht="15.75" x14ac:dyDescent="0.2">
      <c r="A12" s="211">
        <v>4</v>
      </c>
      <c r="B12" s="113" t="s">
        <v>16</v>
      </c>
      <c r="C12" s="114">
        <v>1</v>
      </c>
      <c r="D12" s="242">
        <v>0.14285714285714285</v>
      </c>
      <c r="E12" s="116">
        <v>1</v>
      </c>
      <c r="F12" s="241">
        <v>0.33333333333333331</v>
      </c>
      <c r="G12" s="117"/>
      <c r="H12" s="246">
        <v>0</v>
      </c>
      <c r="I12" s="114">
        <v>3</v>
      </c>
      <c r="J12" s="242">
        <v>0.375</v>
      </c>
      <c r="K12" s="116">
        <v>2</v>
      </c>
      <c r="L12" s="244">
        <v>0.66666666666666663</v>
      </c>
      <c r="M12" s="117">
        <v>2</v>
      </c>
      <c r="N12" s="112">
        <v>1</v>
      </c>
      <c r="O12" s="114">
        <v>2</v>
      </c>
      <c r="P12" s="242">
        <v>0.18181818181818182</v>
      </c>
      <c r="Q12" s="116">
        <v>2</v>
      </c>
      <c r="R12" s="244">
        <v>0.4</v>
      </c>
      <c r="S12" s="117">
        <v>2</v>
      </c>
      <c r="T12" s="112">
        <v>0.66666666666666663</v>
      </c>
      <c r="U12" s="114">
        <v>1</v>
      </c>
      <c r="V12" s="115">
        <v>0.1</v>
      </c>
      <c r="W12" s="116"/>
      <c r="X12" s="244">
        <v>0</v>
      </c>
      <c r="Y12" s="117"/>
      <c r="Z12" s="112">
        <v>0</v>
      </c>
    </row>
    <row r="13" spans="1:26" ht="15.75" x14ac:dyDescent="0.2">
      <c r="A13" s="211">
        <v>5</v>
      </c>
      <c r="B13" s="113" t="s">
        <v>17</v>
      </c>
      <c r="C13" s="114">
        <v>39</v>
      </c>
      <c r="D13" s="242">
        <v>0.3611111111111111</v>
      </c>
      <c r="E13" s="116">
        <v>20</v>
      </c>
      <c r="F13" s="241">
        <v>0.37735849056603776</v>
      </c>
      <c r="G13" s="117">
        <v>18</v>
      </c>
      <c r="H13" s="246">
        <v>0.45</v>
      </c>
      <c r="I13" s="114">
        <v>34</v>
      </c>
      <c r="J13" s="242">
        <v>0.33333333333333331</v>
      </c>
      <c r="K13" s="116">
        <v>13</v>
      </c>
      <c r="L13" s="244">
        <v>0.34210526315789475</v>
      </c>
      <c r="M13" s="117">
        <v>9</v>
      </c>
      <c r="N13" s="112">
        <v>0.40909090909090912</v>
      </c>
      <c r="O13" s="114">
        <v>25</v>
      </c>
      <c r="P13" s="242">
        <v>0.2808988764044944</v>
      </c>
      <c r="Q13" s="116">
        <v>8</v>
      </c>
      <c r="R13" s="244">
        <v>0.21052631578947367</v>
      </c>
      <c r="S13" s="117">
        <v>5</v>
      </c>
      <c r="T13" s="112">
        <v>0.22727272727272727</v>
      </c>
      <c r="U13" s="114">
        <v>34</v>
      </c>
      <c r="V13" s="115">
        <v>0.37777777777777777</v>
      </c>
      <c r="W13" s="116">
        <v>14</v>
      </c>
      <c r="X13" s="244">
        <v>0.42424242424242425</v>
      </c>
      <c r="Y13" s="117">
        <v>11</v>
      </c>
      <c r="Z13" s="112">
        <v>0.52380952380952384</v>
      </c>
    </row>
    <row r="14" spans="1:26" ht="15.75" x14ac:dyDescent="0.2">
      <c r="A14" s="211">
        <v>6</v>
      </c>
      <c r="B14" s="113" t="s">
        <v>185</v>
      </c>
      <c r="C14" s="114">
        <v>45</v>
      </c>
      <c r="D14" s="242">
        <v>0.54216867469879515</v>
      </c>
      <c r="E14" s="116">
        <v>28</v>
      </c>
      <c r="F14" s="241">
        <v>0.5714285714285714</v>
      </c>
      <c r="G14" s="117">
        <v>22</v>
      </c>
      <c r="H14" s="246">
        <v>0.62857142857142856</v>
      </c>
      <c r="I14" s="114">
        <v>41</v>
      </c>
      <c r="J14" s="242">
        <v>0.47126436781609193</v>
      </c>
      <c r="K14" s="116">
        <v>18</v>
      </c>
      <c r="L14" s="244">
        <v>0.45</v>
      </c>
      <c r="M14" s="117">
        <v>7</v>
      </c>
      <c r="N14" s="112">
        <v>0.33333333333333331</v>
      </c>
      <c r="O14" s="114">
        <v>45</v>
      </c>
      <c r="P14" s="242">
        <v>0.51724137931034486</v>
      </c>
      <c r="Q14" s="116">
        <v>21</v>
      </c>
      <c r="R14" s="244">
        <v>0.53846153846153844</v>
      </c>
      <c r="S14" s="117">
        <v>8</v>
      </c>
      <c r="T14" s="112">
        <v>0.53333333333333333</v>
      </c>
      <c r="U14" s="114">
        <v>55</v>
      </c>
      <c r="V14" s="115">
        <v>0.51886792452830188</v>
      </c>
      <c r="W14" s="116">
        <v>30</v>
      </c>
      <c r="X14" s="244">
        <v>0.61224489795918369</v>
      </c>
      <c r="Y14" s="117">
        <v>18</v>
      </c>
      <c r="Z14" s="112">
        <v>0.6</v>
      </c>
    </row>
    <row r="15" spans="1:26" ht="15.75" x14ac:dyDescent="0.2">
      <c r="A15" s="212">
        <v>7</v>
      </c>
      <c r="B15" s="113" t="s">
        <v>186</v>
      </c>
      <c r="C15" s="114">
        <v>13</v>
      </c>
      <c r="D15" s="242">
        <v>0.8125</v>
      </c>
      <c r="E15" s="116">
        <v>4</v>
      </c>
      <c r="F15" s="241">
        <v>1</v>
      </c>
      <c r="G15" s="117">
        <v>3</v>
      </c>
      <c r="H15" s="246">
        <v>1</v>
      </c>
      <c r="I15" s="114">
        <v>16</v>
      </c>
      <c r="J15" s="242">
        <v>0.76190476190476186</v>
      </c>
      <c r="K15" s="116">
        <v>8</v>
      </c>
      <c r="L15" s="244">
        <v>0.8</v>
      </c>
      <c r="M15" s="117">
        <v>6</v>
      </c>
      <c r="N15" s="112">
        <v>0.75</v>
      </c>
      <c r="O15" s="114">
        <v>10</v>
      </c>
      <c r="P15" s="242">
        <v>0.83333333333333337</v>
      </c>
      <c r="Q15" s="116">
        <v>4</v>
      </c>
      <c r="R15" s="244">
        <v>0.66666666666666663</v>
      </c>
      <c r="S15" s="117">
        <v>2</v>
      </c>
      <c r="T15" s="112">
        <v>0.5</v>
      </c>
      <c r="U15" s="114">
        <v>18</v>
      </c>
      <c r="V15" s="115">
        <v>0.9</v>
      </c>
      <c r="W15" s="116">
        <v>9</v>
      </c>
      <c r="X15" s="244">
        <v>0.9</v>
      </c>
      <c r="Y15" s="117">
        <v>4</v>
      </c>
      <c r="Z15" s="112">
        <v>0.8</v>
      </c>
    </row>
    <row r="16" spans="1:26" ht="15.75" x14ac:dyDescent="0.2">
      <c r="A16" s="212">
        <v>8</v>
      </c>
      <c r="B16" s="113" t="s">
        <v>20</v>
      </c>
      <c r="C16" s="114">
        <v>16</v>
      </c>
      <c r="D16" s="242">
        <v>0.69565217391304346</v>
      </c>
      <c r="E16" s="116">
        <v>5</v>
      </c>
      <c r="F16" s="241">
        <v>0.7142857142857143</v>
      </c>
      <c r="G16" s="117">
        <v>4</v>
      </c>
      <c r="H16" s="246">
        <v>0.66666666666666663</v>
      </c>
      <c r="I16" s="114">
        <v>19</v>
      </c>
      <c r="J16" s="242">
        <v>0.6785714285714286</v>
      </c>
      <c r="K16" s="116">
        <v>5</v>
      </c>
      <c r="L16" s="244">
        <v>0.625</v>
      </c>
      <c r="M16" s="117">
        <v>4</v>
      </c>
      <c r="N16" s="112">
        <v>0.5714285714285714</v>
      </c>
      <c r="O16" s="114">
        <v>18</v>
      </c>
      <c r="P16" s="242">
        <v>0.72</v>
      </c>
      <c r="Q16" s="116">
        <v>4</v>
      </c>
      <c r="R16" s="244">
        <v>0.8</v>
      </c>
      <c r="S16" s="117">
        <v>3</v>
      </c>
      <c r="T16" s="112">
        <v>0.75</v>
      </c>
      <c r="U16" s="114">
        <v>18</v>
      </c>
      <c r="V16" s="115">
        <v>0.75</v>
      </c>
      <c r="W16" s="116">
        <v>7</v>
      </c>
      <c r="X16" s="244">
        <v>0.7</v>
      </c>
      <c r="Y16" s="117">
        <v>6</v>
      </c>
      <c r="Z16" s="112">
        <v>0.75</v>
      </c>
    </row>
    <row r="17" spans="1:26" ht="15.75" x14ac:dyDescent="0.2">
      <c r="A17" s="212">
        <v>9</v>
      </c>
      <c r="B17" s="113" t="s">
        <v>21</v>
      </c>
      <c r="C17" s="114">
        <v>60</v>
      </c>
      <c r="D17" s="242">
        <v>0.7142857142857143</v>
      </c>
      <c r="E17" s="116">
        <v>23</v>
      </c>
      <c r="F17" s="241">
        <v>0.7931034482758621</v>
      </c>
      <c r="G17" s="117">
        <v>21</v>
      </c>
      <c r="H17" s="246">
        <v>0.875</v>
      </c>
      <c r="I17" s="114">
        <v>48</v>
      </c>
      <c r="J17" s="242">
        <v>0.68571428571428572</v>
      </c>
      <c r="K17" s="116">
        <v>20</v>
      </c>
      <c r="L17" s="244">
        <v>0.76923076923076927</v>
      </c>
      <c r="M17" s="117">
        <v>15</v>
      </c>
      <c r="N17" s="112">
        <v>0.78947368421052633</v>
      </c>
      <c r="O17" s="114">
        <v>48</v>
      </c>
      <c r="P17" s="242">
        <v>0.676056338028169</v>
      </c>
      <c r="Q17" s="116">
        <v>19</v>
      </c>
      <c r="R17" s="244">
        <v>0.76</v>
      </c>
      <c r="S17" s="117">
        <v>10</v>
      </c>
      <c r="T17" s="112">
        <v>0.76923076923076927</v>
      </c>
      <c r="U17" s="114">
        <v>49</v>
      </c>
      <c r="V17" s="115">
        <v>0.67123287671232879</v>
      </c>
      <c r="W17" s="116">
        <v>25</v>
      </c>
      <c r="X17" s="244">
        <v>0.73529411764705888</v>
      </c>
      <c r="Y17" s="117">
        <v>14</v>
      </c>
      <c r="Z17" s="112">
        <v>0.66666666666666663</v>
      </c>
    </row>
    <row r="18" spans="1:26" ht="15.75" x14ac:dyDescent="0.2">
      <c r="A18" s="212">
        <v>10</v>
      </c>
      <c r="B18" s="113" t="s">
        <v>22</v>
      </c>
      <c r="C18" s="114">
        <v>8</v>
      </c>
      <c r="D18" s="242">
        <v>0.5714285714285714</v>
      </c>
      <c r="E18" s="116">
        <v>4</v>
      </c>
      <c r="F18" s="241">
        <v>0.8</v>
      </c>
      <c r="G18" s="117">
        <v>4</v>
      </c>
      <c r="H18" s="246">
        <v>1</v>
      </c>
      <c r="I18" s="114">
        <v>7</v>
      </c>
      <c r="J18" s="242">
        <v>0.53846153846153844</v>
      </c>
      <c r="K18" s="116"/>
      <c r="L18" s="244">
        <v>0</v>
      </c>
      <c r="M18" s="117"/>
      <c r="N18" s="112">
        <v>0</v>
      </c>
      <c r="O18" s="114">
        <v>9</v>
      </c>
      <c r="P18" s="242">
        <v>0.6428571428571429</v>
      </c>
      <c r="Q18" s="116">
        <v>1</v>
      </c>
      <c r="R18" s="244">
        <v>0.25</v>
      </c>
      <c r="S18" s="117">
        <v>1</v>
      </c>
      <c r="T18" s="112">
        <v>0.33333333333333331</v>
      </c>
      <c r="U18" s="114">
        <v>12</v>
      </c>
      <c r="V18" s="115">
        <v>0.66666666666666663</v>
      </c>
      <c r="W18" s="116">
        <v>4</v>
      </c>
      <c r="X18" s="244">
        <v>0.5714285714285714</v>
      </c>
      <c r="Y18" s="117">
        <v>3</v>
      </c>
      <c r="Z18" s="112">
        <v>0.5</v>
      </c>
    </row>
    <row r="19" spans="1:26" ht="15.75" x14ac:dyDescent="0.2">
      <c r="A19" s="212">
        <v>11</v>
      </c>
      <c r="B19" s="113" t="s">
        <v>187</v>
      </c>
      <c r="C19" s="114">
        <v>56</v>
      </c>
      <c r="D19" s="242">
        <v>0.58947368421052626</v>
      </c>
      <c r="E19" s="116">
        <v>17</v>
      </c>
      <c r="F19" s="241">
        <v>0.48571428571428571</v>
      </c>
      <c r="G19" s="117">
        <v>14</v>
      </c>
      <c r="H19" s="246">
        <v>0.45161290322580644</v>
      </c>
      <c r="I19" s="114">
        <v>61</v>
      </c>
      <c r="J19" s="242">
        <v>0.66304347826086951</v>
      </c>
      <c r="K19" s="116">
        <v>14</v>
      </c>
      <c r="L19" s="244">
        <v>0.7</v>
      </c>
      <c r="M19" s="117">
        <v>11</v>
      </c>
      <c r="N19" s="112">
        <v>0.73333333333333328</v>
      </c>
      <c r="O19" s="114">
        <v>75</v>
      </c>
      <c r="P19" s="242">
        <v>0.68807339449541283</v>
      </c>
      <c r="Q19" s="116">
        <v>23</v>
      </c>
      <c r="R19" s="244">
        <v>0.74193548387096775</v>
      </c>
      <c r="S19" s="117">
        <v>21</v>
      </c>
      <c r="T19" s="112">
        <v>0.84</v>
      </c>
      <c r="U19" s="114">
        <v>80</v>
      </c>
      <c r="V19" s="115">
        <v>0.64516129032258063</v>
      </c>
      <c r="W19" s="116">
        <v>32</v>
      </c>
      <c r="X19" s="244">
        <v>0.65306122448979587</v>
      </c>
      <c r="Y19" s="117">
        <v>24</v>
      </c>
      <c r="Z19" s="112">
        <v>0.75</v>
      </c>
    </row>
    <row r="20" spans="1:26" ht="15.75" x14ac:dyDescent="0.2">
      <c r="A20" s="212">
        <v>12</v>
      </c>
      <c r="B20" s="113" t="s">
        <v>188</v>
      </c>
      <c r="C20" s="114">
        <v>23</v>
      </c>
      <c r="D20" s="242">
        <v>0.51111111111111107</v>
      </c>
      <c r="E20" s="116">
        <v>7</v>
      </c>
      <c r="F20" s="241">
        <v>0.4375</v>
      </c>
      <c r="G20" s="117">
        <v>6</v>
      </c>
      <c r="H20" s="246">
        <v>0.5</v>
      </c>
      <c r="I20" s="114">
        <v>23</v>
      </c>
      <c r="J20" s="242">
        <v>0.58974358974358976</v>
      </c>
      <c r="K20" s="116">
        <v>8</v>
      </c>
      <c r="L20" s="244">
        <v>0.53333333333333333</v>
      </c>
      <c r="M20" s="117">
        <v>5</v>
      </c>
      <c r="N20" s="112">
        <v>0.55555555555555558</v>
      </c>
      <c r="O20" s="114">
        <v>20</v>
      </c>
      <c r="P20" s="242">
        <v>0.68965517241379315</v>
      </c>
      <c r="Q20" s="116">
        <v>2</v>
      </c>
      <c r="R20" s="244">
        <v>0.33333333333333331</v>
      </c>
      <c r="S20" s="117">
        <v>1</v>
      </c>
      <c r="T20" s="112">
        <v>0.33333333333333331</v>
      </c>
      <c r="U20" s="114">
        <v>24</v>
      </c>
      <c r="V20" s="115">
        <v>0.77419354838709675</v>
      </c>
      <c r="W20" s="116">
        <v>12</v>
      </c>
      <c r="X20" s="244">
        <v>0.8571428571428571</v>
      </c>
      <c r="Y20" s="117">
        <v>8</v>
      </c>
      <c r="Z20" s="112">
        <v>1</v>
      </c>
    </row>
    <row r="21" spans="1:26" ht="15.75" x14ac:dyDescent="0.2">
      <c r="A21" s="212">
        <v>13</v>
      </c>
      <c r="B21" s="113" t="s">
        <v>189</v>
      </c>
      <c r="C21" s="114">
        <v>4</v>
      </c>
      <c r="D21" s="242">
        <v>0.8</v>
      </c>
      <c r="E21" s="116">
        <v>1</v>
      </c>
      <c r="F21" s="241">
        <v>1</v>
      </c>
      <c r="G21" s="117">
        <v>1</v>
      </c>
      <c r="H21" s="246">
        <v>1</v>
      </c>
      <c r="I21" s="114">
        <v>4</v>
      </c>
      <c r="J21" s="242">
        <v>0.66666666666666663</v>
      </c>
      <c r="K21" s="116">
        <v>1</v>
      </c>
      <c r="L21" s="244">
        <v>1</v>
      </c>
      <c r="M21" s="117"/>
      <c r="N21" s="112"/>
      <c r="O21" s="114">
        <v>5</v>
      </c>
      <c r="P21" s="242">
        <v>0.7142857142857143</v>
      </c>
      <c r="Q21" s="116">
        <v>1</v>
      </c>
      <c r="R21" s="244">
        <v>0.5</v>
      </c>
      <c r="S21" s="117">
        <v>1</v>
      </c>
      <c r="T21" s="112"/>
      <c r="U21" s="114">
        <v>4</v>
      </c>
      <c r="V21" s="115">
        <v>0.66666666666666663</v>
      </c>
      <c r="W21" s="116">
        <v>1</v>
      </c>
      <c r="X21" s="244">
        <v>1</v>
      </c>
      <c r="Y21" s="117">
        <v>1</v>
      </c>
      <c r="Z21" s="112">
        <v>1</v>
      </c>
    </row>
    <row r="22" spans="1:26" ht="15.75" x14ac:dyDescent="0.2">
      <c r="A22" s="212">
        <v>14</v>
      </c>
      <c r="B22" s="119" t="s">
        <v>190</v>
      </c>
      <c r="C22" s="114">
        <v>40</v>
      </c>
      <c r="D22" s="242">
        <v>0.67796610169491522</v>
      </c>
      <c r="E22" s="116">
        <v>17</v>
      </c>
      <c r="F22" s="241">
        <v>0.73913043478260865</v>
      </c>
      <c r="G22" s="117">
        <v>14</v>
      </c>
      <c r="H22" s="246">
        <v>0.73684210526315785</v>
      </c>
      <c r="I22" s="114">
        <v>34</v>
      </c>
      <c r="J22" s="242">
        <v>0.70833333333333337</v>
      </c>
      <c r="K22" s="116">
        <v>13</v>
      </c>
      <c r="L22" s="244">
        <v>0.65</v>
      </c>
      <c r="M22" s="117">
        <v>10</v>
      </c>
      <c r="N22" s="112">
        <v>0.66666666666666663</v>
      </c>
      <c r="O22" s="114">
        <v>30</v>
      </c>
      <c r="P22" s="242">
        <v>0.625</v>
      </c>
      <c r="Q22" s="116">
        <v>8</v>
      </c>
      <c r="R22" s="244">
        <v>0.61538461538461542</v>
      </c>
      <c r="S22" s="117">
        <v>6</v>
      </c>
      <c r="T22" s="112">
        <v>0.75</v>
      </c>
      <c r="U22" s="114">
        <v>34</v>
      </c>
      <c r="V22" s="115">
        <v>0.65384615384615385</v>
      </c>
      <c r="W22" s="116">
        <v>12</v>
      </c>
      <c r="X22" s="244">
        <v>0.63157894736842102</v>
      </c>
      <c r="Y22" s="117">
        <v>10</v>
      </c>
      <c r="Z22" s="112">
        <v>0.76923076923076927</v>
      </c>
    </row>
    <row r="23" spans="1:26" ht="15.75" x14ac:dyDescent="0.2">
      <c r="A23" s="212">
        <v>15</v>
      </c>
      <c r="B23" s="119" t="s">
        <v>191</v>
      </c>
      <c r="C23" s="114">
        <v>2</v>
      </c>
      <c r="D23" s="242">
        <v>0.33333333333333331</v>
      </c>
      <c r="E23" s="116">
        <v>1</v>
      </c>
      <c r="F23" s="241">
        <v>0.25</v>
      </c>
      <c r="G23" s="117">
        <v>1</v>
      </c>
      <c r="H23" s="246">
        <v>0.5</v>
      </c>
      <c r="I23" s="114">
        <v>3</v>
      </c>
      <c r="J23" s="242">
        <v>0.375</v>
      </c>
      <c r="K23" s="116">
        <v>1</v>
      </c>
      <c r="L23" s="244">
        <v>0.33333333333333331</v>
      </c>
      <c r="M23" s="117">
        <v>1</v>
      </c>
      <c r="N23" s="112">
        <v>0.5</v>
      </c>
      <c r="O23" s="114">
        <v>4</v>
      </c>
      <c r="P23" s="242">
        <v>0.66666666666666663</v>
      </c>
      <c r="Q23" s="116">
        <v>1</v>
      </c>
      <c r="R23" s="244">
        <v>0.5</v>
      </c>
      <c r="S23" s="117">
        <v>1</v>
      </c>
      <c r="T23" s="112">
        <v>0.5</v>
      </c>
      <c r="U23" s="114">
        <v>3</v>
      </c>
      <c r="V23" s="115">
        <v>0.6</v>
      </c>
      <c r="W23" s="116">
        <v>1</v>
      </c>
      <c r="X23" s="244">
        <v>1</v>
      </c>
      <c r="Y23" s="117">
        <v>1</v>
      </c>
      <c r="Z23" s="112">
        <v>1</v>
      </c>
    </row>
    <row r="24" spans="1:26" ht="15.75" x14ac:dyDescent="0.2">
      <c r="A24" s="212">
        <v>16</v>
      </c>
      <c r="B24" s="113" t="s">
        <v>192</v>
      </c>
      <c r="C24" s="114">
        <v>17</v>
      </c>
      <c r="D24" s="242">
        <v>0.58620689655172409</v>
      </c>
      <c r="E24" s="116">
        <v>8</v>
      </c>
      <c r="F24" s="241">
        <v>0.47058823529411764</v>
      </c>
      <c r="G24" s="117">
        <v>8</v>
      </c>
      <c r="H24" s="246">
        <v>0.5714285714285714</v>
      </c>
      <c r="I24" s="114">
        <v>19</v>
      </c>
      <c r="J24" s="242">
        <v>0.6333333333333333</v>
      </c>
      <c r="K24" s="116">
        <v>6</v>
      </c>
      <c r="L24" s="244">
        <v>0.75</v>
      </c>
      <c r="M24" s="117">
        <v>4</v>
      </c>
      <c r="N24" s="112">
        <v>1</v>
      </c>
      <c r="O24" s="114">
        <v>24</v>
      </c>
      <c r="P24" s="242">
        <v>0.63157894736842102</v>
      </c>
      <c r="Q24" s="116">
        <v>5</v>
      </c>
      <c r="R24" s="244">
        <v>0.5</v>
      </c>
      <c r="S24" s="117">
        <v>3</v>
      </c>
      <c r="T24" s="112">
        <v>0.6</v>
      </c>
      <c r="U24" s="114">
        <v>28</v>
      </c>
      <c r="V24" s="115">
        <v>0.62222222222222223</v>
      </c>
      <c r="W24" s="116">
        <v>12</v>
      </c>
      <c r="X24" s="244">
        <v>0.63157894736842102</v>
      </c>
      <c r="Y24" s="117">
        <v>9</v>
      </c>
      <c r="Z24" s="112">
        <v>0.6428571428571429</v>
      </c>
    </row>
    <row r="25" spans="1:26" ht="15.75" x14ac:dyDescent="0.2">
      <c r="A25" s="212">
        <v>17</v>
      </c>
      <c r="B25" s="113" t="s">
        <v>29</v>
      </c>
      <c r="C25" s="114">
        <v>7</v>
      </c>
      <c r="D25" s="242">
        <v>0.30434782608695654</v>
      </c>
      <c r="E25" s="116">
        <v>2</v>
      </c>
      <c r="F25" s="241">
        <v>0.4</v>
      </c>
      <c r="G25" s="117">
        <v>2</v>
      </c>
      <c r="H25" s="246">
        <v>0.4</v>
      </c>
      <c r="I25" s="114">
        <v>6</v>
      </c>
      <c r="J25" s="242">
        <v>0.31578947368421051</v>
      </c>
      <c r="K25" s="116">
        <v>3</v>
      </c>
      <c r="L25" s="244">
        <v>0.6</v>
      </c>
      <c r="M25" s="117">
        <v>3</v>
      </c>
      <c r="N25" s="112">
        <v>0.6</v>
      </c>
      <c r="O25" s="114">
        <v>6</v>
      </c>
      <c r="P25" s="242">
        <v>0.31578947368421051</v>
      </c>
      <c r="Q25" s="116">
        <v>1</v>
      </c>
      <c r="R25" s="244">
        <v>0.25</v>
      </c>
      <c r="S25" s="117">
        <v>1</v>
      </c>
      <c r="T25" s="112">
        <v>0.33333333333333331</v>
      </c>
      <c r="U25" s="114">
        <v>8</v>
      </c>
      <c r="V25" s="115">
        <v>0.34782608695652173</v>
      </c>
      <c r="W25" s="116">
        <v>3</v>
      </c>
      <c r="X25" s="244">
        <v>0.5</v>
      </c>
      <c r="Y25" s="117">
        <v>3</v>
      </c>
      <c r="Z25" s="112">
        <v>0.75</v>
      </c>
    </row>
    <row r="26" spans="1:26" ht="33.75" x14ac:dyDescent="0.2">
      <c r="A26" s="212">
        <v>18</v>
      </c>
      <c r="B26" s="120" t="s">
        <v>30</v>
      </c>
      <c r="C26" s="114">
        <v>16</v>
      </c>
      <c r="D26" s="242">
        <v>0.48484848484848486</v>
      </c>
      <c r="E26" s="116">
        <v>3</v>
      </c>
      <c r="F26" s="241">
        <v>0.42857142857142855</v>
      </c>
      <c r="G26" s="117">
        <v>3</v>
      </c>
      <c r="H26" s="246">
        <v>0.42857142857142855</v>
      </c>
      <c r="I26" s="114">
        <v>19</v>
      </c>
      <c r="J26" s="242">
        <v>0.54285714285714282</v>
      </c>
      <c r="K26" s="116">
        <v>5</v>
      </c>
      <c r="L26" s="244">
        <v>0.625</v>
      </c>
      <c r="M26" s="117">
        <v>5</v>
      </c>
      <c r="N26" s="112">
        <v>0.625</v>
      </c>
      <c r="O26" s="114">
        <v>10</v>
      </c>
      <c r="P26" s="242">
        <v>0.35714285714285715</v>
      </c>
      <c r="Q26" s="116">
        <v>1</v>
      </c>
      <c r="R26" s="244">
        <v>0.2</v>
      </c>
      <c r="S26" s="117">
        <v>1</v>
      </c>
      <c r="T26" s="112">
        <v>0.25</v>
      </c>
      <c r="U26" s="114">
        <v>13</v>
      </c>
      <c r="V26" s="115">
        <v>0.38235294117647056</v>
      </c>
      <c r="W26" s="116">
        <v>6</v>
      </c>
      <c r="X26" s="244">
        <v>0.4</v>
      </c>
      <c r="Y26" s="117">
        <v>4</v>
      </c>
      <c r="Z26" s="112">
        <v>0.5</v>
      </c>
    </row>
    <row r="27" spans="1:26" ht="15.75" x14ac:dyDescent="0.2">
      <c r="A27" s="212">
        <v>19</v>
      </c>
      <c r="B27" s="113" t="s">
        <v>31</v>
      </c>
      <c r="C27" s="114">
        <v>11</v>
      </c>
      <c r="D27" s="242">
        <v>0.57894736842105265</v>
      </c>
      <c r="E27" s="116">
        <v>5</v>
      </c>
      <c r="F27" s="241">
        <v>0.55555555555555558</v>
      </c>
      <c r="G27" s="117">
        <v>4</v>
      </c>
      <c r="H27" s="246">
        <v>0.5</v>
      </c>
      <c r="I27" s="114">
        <v>13</v>
      </c>
      <c r="J27" s="242">
        <v>0.61904761904761907</v>
      </c>
      <c r="K27" s="116">
        <v>3</v>
      </c>
      <c r="L27" s="244">
        <v>0.5</v>
      </c>
      <c r="M27" s="117">
        <v>2</v>
      </c>
      <c r="N27" s="112">
        <v>0.5</v>
      </c>
      <c r="O27" s="114">
        <v>12</v>
      </c>
      <c r="P27" s="242">
        <v>0.44444444444444442</v>
      </c>
      <c r="Q27" s="116">
        <v>4</v>
      </c>
      <c r="R27" s="244">
        <v>0.36363636363636365</v>
      </c>
      <c r="S27" s="117">
        <v>3</v>
      </c>
      <c r="T27" s="112">
        <v>0.375</v>
      </c>
      <c r="U27" s="114">
        <v>16</v>
      </c>
      <c r="V27" s="115">
        <v>0.5161290322580645</v>
      </c>
      <c r="W27" s="116">
        <v>7</v>
      </c>
      <c r="X27" s="244">
        <v>0.4375</v>
      </c>
      <c r="Y27" s="117">
        <v>3</v>
      </c>
      <c r="Z27" s="112">
        <v>0.42857142857142855</v>
      </c>
    </row>
    <row r="28" spans="1:26" ht="15.75" x14ac:dyDescent="0.2">
      <c r="A28" s="212">
        <v>20</v>
      </c>
      <c r="B28" s="113" t="s">
        <v>193</v>
      </c>
      <c r="C28" s="114">
        <v>1</v>
      </c>
      <c r="D28" s="242">
        <v>0.25</v>
      </c>
      <c r="E28" s="116">
        <v>1</v>
      </c>
      <c r="F28" s="241">
        <v>0.5</v>
      </c>
      <c r="G28" s="117">
        <v>1</v>
      </c>
      <c r="H28" s="246">
        <v>1</v>
      </c>
      <c r="I28" s="114">
        <v>4</v>
      </c>
      <c r="J28" s="242">
        <v>0.5714285714285714</v>
      </c>
      <c r="K28" s="116">
        <v>1</v>
      </c>
      <c r="L28" s="244">
        <v>0.5</v>
      </c>
      <c r="M28" s="117">
        <v>1</v>
      </c>
      <c r="N28" s="112">
        <v>1</v>
      </c>
      <c r="O28" s="114">
        <v>3</v>
      </c>
      <c r="P28" s="242">
        <v>0.6</v>
      </c>
      <c r="Q28" s="116">
        <v>2</v>
      </c>
      <c r="R28" s="244">
        <v>0.66666666666666663</v>
      </c>
      <c r="S28" s="117">
        <v>1</v>
      </c>
      <c r="T28" s="112">
        <v>1</v>
      </c>
      <c r="U28" s="114">
        <v>1</v>
      </c>
      <c r="V28" s="115">
        <v>0.25</v>
      </c>
      <c r="W28" s="116">
        <v>1</v>
      </c>
      <c r="X28" s="244">
        <v>0.33333333333333331</v>
      </c>
      <c r="Y28" s="117">
        <v>1</v>
      </c>
      <c r="Z28" s="112">
        <v>1</v>
      </c>
    </row>
    <row r="29" spans="1:26" ht="15.75" x14ac:dyDescent="0.2">
      <c r="A29" s="212">
        <v>21</v>
      </c>
      <c r="B29" s="119" t="s">
        <v>194</v>
      </c>
      <c r="C29" s="114">
        <v>26</v>
      </c>
      <c r="D29" s="242">
        <v>0.76470588235294112</v>
      </c>
      <c r="E29" s="116">
        <v>11</v>
      </c>
      <c r="F29" s="241">
        <v>0.73333333333333328</v>
      </c>
      <c r="G29" s="117">
        <v>8</v>
      </c>
      <c r="H29" s="246">
        <v>0.8</v>
      </c>
      <c r="I29" s="114">
        <v>27</v>
      </c>
      <c r="J29" s="242">
        <v>0.61363636363636365</v>
      </c>
      <c r="K29" s="116">
        <v>5</v>
      </c>
      <c r="L29" s="244">
        <v>0.35714285714285715</v>
      </c>
      <c r="M29" s="117">
        <v>2</v>
      </c>
      <c r="N29" s="112">
        <v>0.2</v>
      </c>
      <c r="O29" s="114">
        <v>29</v>
      </c>
      <c r="P29" s="242">
        <v>0.64444444444444449</v>
      </c>
      <c r="Q29" s="116">
        <v>6</v>
      </c>
      <c r="R29" s="244">
        <v>0.6</v>
      </c>
      <c r="S29" s="117">
        <v>3</v>
      </c>
      <c r="T29" s="112">
        <v>0.42857142857142855</v>
      </c>
      <c r="U29" s="114">
        <v>32</v>
      </c>
      <c r="V29" s="115">
        <v>0.69565217391304346</v>
      </c>
      <c r="W29" s="116">
        <v>10</v>
      </c>
      <c r="X29" s="244">
        <v>0.55555555555555558</v>
      </c>
      <c r="Y29" s="117">
        <v>7</v>
      </c>
      <c r="Z29" s="112">
        <v>0.53846153846153844</v>
      </c>
    </row>
    <row r="30" spans="1:26" ht="22.5" x14ac:dyDescent="0.2">
      <c r="A30" s="212">
        <v>22</v>
      </c>
      <c r="B30" s="119" t="s">
        <v>34</v>
      </c>
      <c r="C30" s="114">
        <v>24</v>
      </c>
      <c r="D30" s="242">
        <v>0.375</v>
      </c>
      <c r="E30" s="116">
        <v>7</v>
      </c>
      <c r="F30" s="241">
        <v>0.35</v>
      </c>
      <c r="G30" s="117">
        <v>7</v>
      </c>
      <c r="H30" s="246">
        <v>0.4375</v>
      </c>
      <c r="I30" s="114">
        <v>24</v>
      </c>
      <c r="J30" s="242">
        <v>0.36923076923076925</v>
      </c>
      <c r="K30" s="116">
        <v>4</v>
      </c>
      <c r="L30" s="244">
        <v>0.30769230769230771</v>
      </c>
      <c r="M30" s="117">
        <v>4</v>
      </c>
      <c r="N30" s="112">
        <v>0.44444444444444442</v>
      </c>
      <c r="O30" s="114">
        <v>24</v>
      </c>
      <c r="P30" s="242">
        <v>0.375</v>
      </c>
      <c r="Q30" s="116">
        <v>5</v>
      </c>
      <c r="R30" s="244">
        <v>0.23809523809523808</v>
      </c>
      <c r="S30" s="117">
        <v>3</v>
      </c>
      <c r="T30" s="112">
        <v>0.25</v>
      </c>
      <c r="U30" s="114">
        <v>28</v>
      </c>
      <c r="V30" s="115">
        <v>0.39436619718309857</v>
      </c>
      <c r="W30" s="116">
        <v>12</v>
      </c>
      <c r="X30" s="244">
        <v>0.42857142857142855</v>
      </c>
      <c r="Y30" s="117">
        <v>10</v>
      </c>
      <c r="Z30" s="112">
        <v>0.45454545454545453</v>
      </c>
    </row>
    <row r="31" spans="1:26" ht="15.75" x14ac:dyDescent="0.2">
      <c r="A31" s="212">
        <v>23</v>
      </c>
      <c r="B31" s="113" t="s">
        <v>35</v>
      </c>
      <c r="C31" s="114">
        <v>11</v>
      </c>
      <c r="D31" s="242">
        <v>0.36666666666666664</v>
      </c>
      <c r="E31" s="116">
        <v>2</v>
      </c>
      <c r="F31" s="241">
        <v>0.2</v>
      </c>
      <c r="G31" s="117">
        <v>2</v>
      </c>
      <c r="H31" s="246">
        <v>0.22222222222222221</v>
      </c>
      <c r="I31" s="114">
        <v>13</v>
      </c>
      <c r="J31" s="242">
        <v>0.43333333333333335</v>
      </c>
      <c r="K31" s="116">
        <v>6</v>
      </c>
      <c r="L31" s="244">
        <v>0.46153846153846156</v>
      </c>
      <c r="M31" s="117">
        <v>4</v>
      </c>
      <c r="N31" s="112">
        <v>0.5714285714285714</v>
      </c>
      <c r="O31" s="114">
        <v>16</v>
      </c>
      <c r="P31" s="242">
        <v>0.45714285714285713</v>
      </c>
      <c r="Q31" s="116">
        <v>6</v>
      </c>
      <c r="R31" s="244">
        <v>0.42857142857142855</v>
      </c>
      <c r="S31" s="117">
        <v>6</v>
      </c>
      <c r="T31" s="112">
        <v>0.6</v>
      </c>
      <c r="U31" s="114">
        <v>15</v>
      </c>
      <c r="V31" s="115">
        <v>0.40540540540540543</v>
      </c>
      <c r="W31" s="116">
        <v>4</v>
      </c>
      <c r="X31" s="244">
        <v>0.4</v>
      </c>
      <c r="Y31" s="117">
        <v>2</v>
      </c>
      <c r="Z31" s="112">
        <v>0.25</v>
      </c>
    </row>
    <row r="32" spans="1:26" ht="15.75" x14ac:dyDescent="0.2">
      <c r="A32" s="212">
        <v>24</v>
      </c>
      <c r="B32" s="113" t="s">
        <v>36</v>
      </c>
      <c r="C32" s="114"/>
      <c r="D32" s="242">
        <v>0</v>
      </c>
      <c r="E32" s="116"/>
      <c r="F32" s="241">
        <v>0</v>
      </c>
      <c r="G32" s="117"/>
      <c r="H32" s="246">
        <v>0</v>
      </c>
      <c r="I32" s="114">
        <v>2</v>
      </c>
      <c r="J32" s="242">
        <v>0.4</v>
      </c>
      <c r="K32" s="116"/>
      <c r="L32" s="244"/>
      <c r="M32" s="117"/>
      <c r="N32" s="112"/>
      <c r="O32" s="114">
        <v>1</v>
      </c>
      <c r="P32" s="242">
        <v>0.25</v>
      </c>
      <c r="Q32" s="116">
        <v>1</v>
      </c>
      <c r="R32" s="244"/>
      <c r="S32" s="117">
        <v>1</v>
      </c>
      <c r="T32" s="112"/>
      <c r="U32" s="114">
        <v>4</v>
      </c>
      <c r="V32" s="115">
        <v>0.5714285714285714</v>
      </c>
      <c r="W32" s="116">
        <v>2</v>
      </c>
      <c r="X32" s="244"/>
      <c r="Y32" s="117">
        <v>2</v>
      </c>
      <c r="Z32" s="112"/>
    </row>
    <row r="33" spans="1:26" ht="15.75" x14ac:dyDescent="0.2">
      <c r="A33" s="213">
        <v>25</v>
      </c>
      <c r="B33" s="113" t="s">
        <v>37</v>
      </c>
      <c r="C33" s="114">
        <v>22</v>
      </c>
      <c r="D33" s="242">
        <v>0.24444444444444444</v>
      </c>
      <c r="E33" s="116">
        <v>14</v>
      </c>
      <c r="F33" s="241">
        <v>0.33333333333333331</v>
      </c>
      <c r="G33" s="117">
        <v>12</v>
      </c>
      <c r="H33" s="246">
        <v>0.38709677419354838</v>
      </c>
      <c r="I33" s="114">
        <v>15</v>
      </c>
      <c r="J33" s="242">
        <v>0.189873417721519</v>
      </c>
      <c r="K33" s="116">
        <v>11</v>
      </c>
      <c r="L33" s="244">
        <v>0.26829268292682928</v>
      </c>
      <c r="M33" s="117">
        <v>9</v>
      </c>
      <c r="N33" s="112">
        <v>0.36</v>
      </c>
      <c r="O33" s="114">
        <v>9</v>
      </c>
      <c r="P33" s="242">
        <v>0.1111111111111111</v>
      </c>
      <c r="Q33" s="116">
        <v>5</v>
      </c>
      <c r="R33" s="244">
        <v>0.11363636363636363</v>
      </c>
      <c r="S33" s="117">
        <v>5</v>
      </c>
      <c r="T33" s="112">
        <v>0.26315789473684209</v>
      </c>
      <c r="U33" s="114">
        <v>8</v>
      </c>
      <c r="V33" s="115">
        <v>0.1</v>
      </c>
      <c r="W33" s="116"/>
      <c r="X33" s="244">
        <v>0</v>
      </c>
      <c r="Y33" s="117"/>
      <c r="Z33" s="112">
        <v>0</v>
      </c>
    </row>
    <row r="34" spans="1:26" ht="15.75" x14ac:dyDescent="0.2">
      <c r="A34" s="213">
        <v>26</v>
      </c>
      <c r="B34" s="113" t="s">
        <v>38</v>
      </c>
      <c r="C34" s="114">
        <v>19</v>
      </c>
      <c r="D34" s="242">
        <v>0.25675675675675674</v>
      </c>
      <c r="E34" s="116">
        <v>10</v>
      </c>
      <c r="F34" s="241">
        <v>0.29411764705882354</v>
      </c>
      <c r="G34" s="117">
        <v>8</v>
      </c>
      <c r="H34" s="246">
        <v>0.36363636363636365</v>
      </c>
      <c r="I34" s="114">
        <v>16</v>
      </c>
      <c r="J34" s="242">
        <v>0.21917808219178081</v>
      </c>
      <c r="K34" s="116">
        <v>6</v>
      </c>
      <c r="L34" s="244">
        <v>0.15789473684210525</v>
      </c>
      <c r="M34" s="117">
        <v>3</v>
      </c>
      <c r="N34" s="112">
        <v>0.14285714285714285</v>
      </c>
      <c r="O34" s="114">
        <v>32</v>
      </c>
      <c r="P34" s="242">
        <v>0.33684210526315789</v>
      </c>
      <c r="Q34" s="116">
        <v>15</v>
      </c>
      <c r="R34" s="244">
        <v>0.38461538461538464</v>
      </c>
      <c r="S34" s="117">
        <v>6</v>
      </c>
      <c r="T34" s="112">
        <v>0.4</v>
      </c>
      <c r="U34" s="114">
        <v>35</v>
      </c>
      <c r="V34" s="115">
        <v>0.32110091743119268</v>
      </c>
      <c r="W34" s="116">
        <v>17</v>
      </c>
      <c r="X34" s="244">
        <v>0.44736842105263158</v>
      </c>
      <c r="Y34" s="117">
        <v>11</v>
      </c>
      <c r="Z34" s="112">
        <v>0.45833333333333331</v>
      </c>
    </row>
    <row r="35" spans="1:26" ht="15.75" x14ac:dyDescent="0.2">
      <c r="A35" s="213">
        <v>27</v>
      </c>
      <c r="B35" s="113" t="s">
        <v>39</v>
      </c>
      <c r="C35" s="114">
        <v>52</v>
      </c>
      <c r="D35" s="242">
        <v>0.31515151515151513</v>
      </c>
      <c r="E35" s="116">
        <v>22</v>
      </c>
      <c r="F35" s="241">
        <v>0.27500000000000002</v>
      </c>
      <c r="G35" s="117">
        <v>17</v>
      </c>
      <c r="H35" s="246">
        <v>0.28813559322033899</v>
      </c>
      <c r="I35" s="114">
        <v>55</v>
      </c>
      <c r="J35" s="242">
        <v>0.35714285714285715</v>
      </c>
      <c r="K35" s="116">
        <v>22</v>
      </c>
      <c r="L35" s="244">
        <v>0.3235294117647059</v>
      </c>
      <c r="M35" s="117">
        <v>17</v>
      </c>
      <c r="N35" s="112">
        <v>0.34693877551020408</v>
      </c>
      <c r="O35" s="114">
        <v>57</v>
      </c>
      <c r="P35" s="242">
        <v>0.3825503355704698</v>
      </c>
      <c r="Q35" s="116">
        <v>12</v>
      </c>
      <c r="R35" s="244">
        <v>0.25</v>
      </c>
      <c r="S35" s="117">
        <v>7</v>
      </c>
      <c r="T35" s="112">
        <v>0.33333333333333331</v>
      </c>
      <c r="U35" s="114">
        <v>72</v>
      </c>
      <c r="V35" s="115">
        <v>0.41379310344827586</v>
      </c>
      <c r="W35" s="116">
        <v>23</v>
      </c>
      <c r="X35" s="244">
        <v>0.37704918032786883</v>
      </c>
      <c r="Y35" s="117">
        <v>15</v>
      </c>
      <c r="Z35" s="112">
        <v>0.41666666666666669</v>
      </c>
    </row>
    <row r="36" spans="1:26" ht="15.75" x14ac:dyDescent="0.2">
      <c r="A36" s="213">
        <v>28</v>
      </c>
      <c r="B36" s="113" t="s">
        <v>40</v>
      </c>
      <c r="C36" s="114">
        <v>20</v>
      </c>
      <c r="D36" s="242">
        <v>0.32258064516129031</v>
      </c>
      <c r="E36" s="116">
        <v>11</v>
      </c>
      <c r="F36" s="241">
        <v>0.34375</v>
      </c>
      <c r="G36" s="117">
        <v>11</v>
      </c>
      <c r="H36" s="246">
        <v>0.40740740740740738</v>
      </c>
      <c r="I36" s="114">
        <v>18</v>
      </c>
      <c r="J36" s="242">
        <v>0.31034482758620691</v>
      </c>
      <c r="K36" s="116">
        <v>6</v>
      </c>
      <c r="L36" s="244">
        <v>0.21428571428571427</v>
      </c>
      <c r="M36" s="117">
        <v>3</v>
      </c>
      <c r="N36" s="112">
        <v>0.25</v>
      </c>
      <c r="O36" s="114">
        <v>21</v>
      </c>
      <c r="P36" s="242">
        <v>0.31818181818181818</v>
      </c>
      <c r="Q36" s="116">
        <v>7</v>
      </c>
      <c r="R36" s="244">
        <v>0.26923076923076922</v>
      </c>
      <c r="S36" s="117">
        <v>5</v>
      </c>
      <c r="T36" s="112">
        <v>0.27777777777777779</v>
      </c>
      <c r="U36" s="114">
        <v>23</v>
      </c>
      <c r="V36" s="115">
        <v>0.34328358208955223</v>
      </c>
      <c r="W36" s="116">
        <v>12</v>
      </c>
      <c r="X36" s="244">
        <v>0.5</v>
      </c>
      <c r="Y36" s="117">
        <v>10</v>
      </c>
      <c r="Z36" s="112">
        <v>0.58823529411764708</v>
      </c>
    </row>
    <row r="37" spans="1:26" ht="15.75" x14ac:dyDescent="0.2">
      <c r="A37" s="213">
        <v>29</v>
      </c>
      <c r="B37" s="113" t="s">
        <v>41</v>
      </c>
      <c r="C37" s="114">
        <v>5</v>
      </c>
      <c r="D37" s="242">
        <v>0.3125</v>
      </c>
      <c r="E37" s="116">
        <v>4</v>
      </c>
      <c r="F37" s="241">
        <v>0.66666666666666663</v>
      </c>
      <c r="G37" s="117">
        <v>4</v>
      </c>
      <c r="H37" s="246">
        <v>1</v>
      </c>
      <c r="I37" s="114">
        <v>3</v>
      </c>
      <c r="J37" s="242">
        <v>0.2</v>
      </c>
      <c r="K37" s="116"/>
      <c r="L37" s="244">
        <v>0</v>
      </c>
      <c r="M37" s="117"/>
      <c r="N37" s="112">
        <v>0</v>
      </c>
      <c r="O37" s="114">
        <v>4</v>
      </c>
      <c r="P37" s="242">
        <v>0.23529411764705882</v>
      </c>
      <c r="Q37" s="116">
        <v>2</v>
      </c>
      <c r="R37" s="244">
        <v>0.5</v>
      </c>
      <c r="S37" s="117">
        <v>2</v>
      </c>
      <c r="T37" s="112">
        <v>0.5</v>
      </c>
      <c r="U37" s="114">
        <v>4</v>
      </c>
      <c r="V37" s="115">
        <v>0.25</v>
      </c>
      <c r="W37" s="116">
        <v>2</v>
      </c>
      <c r="X37" s="244">
        <v>0.33333333333333331</v>
      </c>
      <c r="Y37" s="117">
        <v>2</v>
      </c>
      <c r="Z37" s="112">
        <v>0.5</v>
      </c>
    </row>
    <row r="38" spans="1:26" ht="15.75" x14ac:dyDescent="0.2">
      <c r="A38" s="213">
        <v>30</v>
      </c>
      <c r="B38" s="113" t="s">
        <v>42</v>
      </c>
      <c r="C38" s="114">
        <v>6</v>
      </c>
      <c r="D38" s="242">
        <v>0.3</v>
      </c>
      <c r="E38" s="116">
        <v>3</v>
      </c>
      <c r="F38" s="241">
        <v>0.3</v>
      </c>
      <c r="G38" s="117">
        <v>2</v>
      </c>
      <c r="H38" s="246">
        <v>0.4</v>
      </c>
      <c r="I38" s="114">
        <v>5</v>
      </c>
      <c r="J38" s="242">
        <v>0.26315789473684209</v>
      </c>
      <c r="K38" s="116">
        <v>2</v>
      </c>
      <c r="L38" s="244">
        <v>0.22222222222222221</v>
      </c>
      <c r="M38" s="117">
        <v>1</v>
      </c>
      <c r="N38" s="112">
        <v>0.2</v>
      </c>
      <c r="O38" s="114">
        <v>8</v>
      </c>
      <c r="P38" s="242">
        <v>0.34782608695652173</v>
      </c>
      <c r="Q38" s="116">
        <v>3</v>
      </c>
      <c r="R38" s="244">
        <v>0.3</v>
      </c>
      <c r="S38" s="117">
        <v>2</v>
      </c>
      <c r="T38" s="112">
        <v>0.5</v>
      </c>
      <c r="U38" s="114">
        <v>9</v>
      </c>
      <c r="V38" s="115">
        <v>0.33333333333333331</v>
      </c>
      <c r="W38" s="116">
        <v>2</v>
      </c>
      <c r="X38" s="244">
        <v>0.2</v>
      </c>
      <c r="Y38" s="117">
        <v>2</v>
      </c>
      <c r="Z38" s="112">
        <v>0.33333333333333331</v>
      </c>
    </row>
    <row r="39" spans="1:26" ht="15.75" x14ac:dyDescent="0.2">
      <c r="A39" s="213">
        <v>31</v>
      </c>
      <c r="B39" s="113" t="s">
        <v>43</v>
      </c>
      <c r="C39" s="114">
        <v>17</v>
      </c>
      <c r="D39" s="242">
        <v>0.51515151515151514</v>
      </c>
      <c r="E39" s="116">
        <v>4</v>
      </c>
      <c r="F39" s="241">
        <v>0.5</v>
      </c>
      <c r="G39" s="117">
        <v>4</v>
      </c>
      <c r="H39" s="246">
        <v>0.5</v>
      </c>
      <c r="I39" s="114">
        <v>21</v>
      </c>
      <c r="J39" s="242">
        <v>0.52500000000000002</v>
      </c>
      <c r="K39" s="116">
        <v>6</v>
      </c>
      <c r="L39" s="244">
        <v>0.54545454545454541</v>
      </c>
      <c r="M39" s="117">
        <v>3</v>
      </c>
      <c r="N39" s="112">
        <v>0.42857142857142855</v>
      </c>
      <c r="O39" s="114">
        <v>20</v>
      </c>
      <c r="P39" s="242">
        <v>0.42553191489361702</v>
      </c>
      <c r="Q39" s="116">
        <v>7</v>
      </c>
      <c r="R39" s="244">
        <v>0.46666666666666667</v>
      </c>
      <c r="S39" s="117">
        <v>3</v>
      </c>
      <c r="T39" s="112">
        <v>0.5</v>
      </c>
      <c r="U39" s="114">
        <v>22</v>
      </c>
      <c r="V39" s="115">
        <v>0.45833333333333331</v>
      </c>
      <c r="W39" s="116">
        <v>8</v>
      </c>
      <c r="X39" s="244">
        <v>0.53333333333333333</v>
      </c>
      <c r="Y39" s="117">
        <v>6</v>
      </c>
      <c r="Z39" s="112">
        <v>0.54545454545454541</v>
      </c>
    </row>
    <row r="40" spans="1:26" ht="15.75" x14ac:dyDescent="0.2">
      <c r="A40" s="213">
        <v>32</v>
      </c>
      <c r="B40" s="113" t="s">
        <v>44</v>
      </c>
      <c r="C40" s="114">
        <v>38</v>
      </c>
      <c r="D40" s="242">
        <v>0.54285714285714282</v>
      </c>
      <c r="E40" s="116">
        <v>19</v>
      </c>
      <c r="F40" s="241">
        <v>0.65517241379310343</v>
      </c>
      <c r="G40" s="117">
        <v>18</v>
      </c>
      <c r="H40" s="246">
        <v>0.72</v>
      </c>
      <c r="I40" s="114">
        <v>29</v>
      </c>
      <c r="J40" s="242">
        <v>0.5178571428571429</v>
      </c>
      <c r="K40" s="116">
        <v>17</v>
      </c>
      <c r="L40" s="244">
        <v>0.56666666666666665</v>
      </c>
      <c r="M40" s="117">
        <v>9</v>
      </c>
      <c r="N40" s="112">
        <v>0.5</v>
      </c>
      <c r="O40" s="114">
        <v>22</v>
      </c>
      <c r="P40" s="242">
        <v>0.44897959183673469</v>
      </c>
      <c r="Q40" s="116">
        <v>8</v>
      </c>
      <c r="R40" s="244">
        <v>0.47058823529411764</v>
      </c>
      <c r="S40" s="117">
        <v>4</v>
      </c>
      <c r="T40" s="112">
        <v>0.5</v>
      </c>
      <c r="U40" s="114">
        <v>28</v>
      </c>
      <c r="V40" s="115">
        <v>0.46666666666666667</v>
      </c>
      <c r="W40" s="116">
        <v>11</v>
      </c>
      <c r="X40" s="244">
        <v>0.52380952380952384</v>
      </c>
      <c r="Y40" s="117">
        <v>9</v>
      </c>
      <c r="Z40" s="112">
        <v>0.5625</v>
      </c>
    </row>
    <row r="41" spans="1:26" ht="15.75" x14ac:dyDescent="0.2">
      <c r="A41" s="213">
        <v>33</v>
      </c>
      <c r="B41" s="113" t="s">
        <v>45</v>
      </c>
      <c r="C41" s="114">
        <v>13</v>
      </c>
      <c r="D41" s="242">
        <v>0.56521739130434778</v>
      </c>
      <c r="E41" s="116">
        <v>8</v>
      </c>
      <c r="F41" s="241">
        <v>0.47058823529411764</v>
      </c>
      <c r="G41" s="117">
        <v>7</v>
      </c>
      <c r="H41" s="246">
        <v>0.58333333333333337</v>
      </c>
      <c r="I41" s="114">
        <v>12</v>
      </c>
      <c r="J41" s="242">
        <v>0.63157894736842102</v>
      </c>
      <c r="K41" s="116">
        <v>5</v>
      </c>
      <c r="L41" s="244">
        <v>0.41666666666666669</v>
      </c>
      <c r="M41" s="117">
        <v>4</v>
      </c>
      <c r="N41" s="112">
        <v>0.66666666666666663</v>
      </c>
      <c r="O41" s="114">
        <v>11</v>
      </c>
      <c r="P41" s="242">
        <v>0.55000000000000004</v>
      </c>
      <c r="Q41" s="116">
        <v>7</v>
      </c>
      <c r="R41" s="244">
        <v>0.53846153846153844</v>
      </c>
      <c r="S41" s="117">
        <v>5</v>
      </c>
      <c r="T41" s="112">
        <v>0.83333333333333337</v>
      </c>
      <c r="U41" s="114">
        <v>10</v>
      </c>
      <c r="V41" s="115">
        <v>0.55555555555555558</v>
      </c>
      <c r="W41" s="116">
        <v>6</v>
      </c>
      <c r="X41" s="244">
        <v>0.54545454545454541</v>
      </c>
      <c r="Y41" s="117">
        <v>5</v>
      </c>
      <c r="Z41" s="112">
        <v>1</v>
      </c>
    </row>
    <row r="42" spans="1:26" ht="15.75" x14ac:dyDescent="0.2">
      <c r="A42" s="213">
        <v>34</v>
      </c>
      <c r="B42" s="113" t="s">
        <v>46</v>
      </c>
      <c r="C42" s="114">
        <v>2</v>
      </c>
      <c r="D42" s="242">
        <v>0.66666666666666663</v>
      </c>
      <c r="E42" s="116"/>
      <c r="F42" s="241"/>
      <c r="G42" s="117"/>
      <c r="H42" s="246"/>
      <c r="I42" s="114">
        <v>1</v>
      </c>
      <c r="J42" s="242">
        <v>0.33333333333333331</v>
      </c>
      <c r="K42" s="116"/>
      <c r="L42" s="244"/>
      <c r="M42" s="117"/>
      <c r="N42" s="112">
        <v>0</v>
      </c>
      <c r="O42" s="114">
        <v>1</v>
      </c>
      <c r="P42" s="242">
        <v>0.33333333333333331</v>
      </c>
      <c r="Q42" s="116"/>
      <c r="R42" s="244"/>
      <c r="S42" s="117"/>
      <c r="T42" s="112"/>
      <c r="U42" s="114">
        <v>1</v>
      </c>
      <c r="V42" s="115">
        <v>0.2</v>
      </c>
      <c r="W42" s="116"/>
      <c r="X42" s="244"/>
      <c r="Y42" s="117"/>
      <c r="Z42" s="112"/>
    </row>
    <row r="43" spans="1:26" ht="15.75" x14ac:dyDescent="0.2">
      <c r="A43" s="213">
        <v>35</v>
      </c>
      <c r="B43" s="113" t="s">
        <v>47</v>
      </c>
      <c r="C43" s="114">
        <v>6</v>
      </c>
      <c r="D43" s="242">
        <v>0.42857142857142855</v>
      </c>
      <c r="E43" s="116">
        <v>4</v>
      </c>
      <c r="F43" s="241">
        <v>0.5</v>
      </c>
      <c r="G43" s="117">
        <v>3</v>
      </c>
      <c r="H43" s="246">
        <v>0.6</v>
      </c>
      <c r="I43" s="114">
        <v>3</v>
      </c>
      <c r="J43" s="242">
        <v>0.21428571428571427</v>
      </c>
      <c r="K43" s="116">
        <v>1</v>
      </c>
      <c r="L43" s="244">
        <v>0.2</v>
      </c>
      <c r="M43" s="117"/>
      <c r="N43" s="112">
        <v>0</v>
      </c>
      <c r="O43" s="114">
        <v>5</v>
      </c>
      <c r="P43" s="242">
        <v>0.33333333333333331</v>
      </c>
      <c r="Q43" s="116">
        <v>2</v>
      </c>
      <c r="R43" s="244">
        <v>0.33333333333333331</v>
      </c>
      <c r="S43" s="117">
        <v>2</v>
      </c>
      <c r="T43" s="112">
        <v>0.5</v>
      </c>
      <c r="U43" s="114">
        <v>7</v>
      </c>
      <c r="V43" s="115">
        <v>0.36842105263157893</v>
      </c>
      <c r="W43" s="116">
        <v>2</v>
      </c>
      <c r="X43" s="244">
        <v>0.33333333333333331</v>
      </c>
      <c r="Y43" s="117">
        <v>2</v>
      </c>
      <c r="Z43" s="112">
        <v>0.4</v>
      </c>
    </row>
    <row r="44" spans="1:26" ht="15.75" x14ac:dyDescent="0.2">
      <c r="A44" s="213">
        <v>36</v>
      </c>
      <c r="B44" s="113" t="s">
        <v>195</v>
      </c>
      <c r="C44" s="114">
        <v>3</v>
      </c>
      <c r="D44" s="242">
        <v>0.27272727272727271</v>
      </c>
      <c r="E44" s="116">
        <v>2</v>
      </c>
      <c r="F44" s="241">
        <v>0.2857142857142857</v>
      </c>
      <c r="G44" s="117">
        <v>2</v>
      </c>
      <c r="H44" s="246">
        <v>0.2857142857142857</v>
      </c>
      <c r="I44" s="114">
        <v>2</v>
      </c>
      <c r="J44" s="242">
        <v>0.22222222222222221</v>
      </c>
      <c r="K44" s="116"/>
      <c r="L44" s="244">
        <v>0</v>
      </c>
      <c r="M44" s="117"/>
      <c r="N44" s="112">
        <v>0</v>
      </c>
      <c r="O44" s="114">
        <v>4</v>
      </c>
      <c r="P44" s="242">
        <v>0.2857142857142857</v>
      </c>
      <c r="Q44" s="116">
        <v>1</v>
      </c>
      <c r="R44" s="244">
        <v>0.2</v>
      </c>
      <c r="S44" s="117">
        <v>1</v>
      </c>
      <c r="T44" s="112">
        <v>0.5</v>
      </c>
      <c r="U44" s="114">
        <v>6</v>
      </c>
      <c r="V44" s="115">
        <v>0.375</v>
      </c>
      <c r="W44" s="116">
        <v>2</v>
      </c>
      <c r="X44" s="244">
        <v>0.33333333333333331</v>
      </c>
      <c r="Y44" s="117">
        <v>2</v>
      </c>
      <c r="Z44" s="112">
        <v>0.4</v>
      </c>
    </row>
    <row r="45" spans="1:26" ht="15.75" x14ac:dyDescent="0.2">
      <c r="A45" s="213">
        <v>37</v>
      </c>
      <c r="B45" s="113" t="s">
        <v>196</v>
      </c>
      <c r="C45" s="114">
        <v>2</v>
      </c>
      <c r="D45" s="242">
        <v>0.22222222222222221</v>
      </c>
      <c r="E45" s="116">
        <v>2</v>
      </c>
      <c r="F45" s="241">
        <v>0.33333333333333331</v>
      </c>
      <c r="G45" s="117">
        <v>1</v>
      </c>
      <c r="H45" s="246">
        <v>0.25</v>
      </c>
      <c r="I45" s="114">
        <v>3</v>
      </c>
      <c r="J45" s="242">
        <v>0.375</v>
      </c>
      <c r="K45" s="116">
        <v>1</v>
      </c>
      <c r="L45" s="244">
        <v>0.25</v>
      </c>
      <c r="M45" s="117"/>
      <c r="N45" s="112">
        <v>0</v>
      </c>
      <c r="O45" s="114">
        <v>2</v>
      </c>
      <c r="P45" s="242">
        <v>0.2857142857142857</v>
      </c>
      <c r="Q45" s="116"/>
      <c r="R45" s="244">
        <v>0</v>
      </c>
      <c r="S45" s="117"/>
      <c r="T45" s="112">
        <v>0</v>
      </c>
      <c r="U45" s="114">
        <v>5</v>
      </c>
      <c r="V45" s="115">
        <v>0.55555555555555558</v>
      </c>
      <c r="W45" s="116"/>
      <c r="X45" s="244">
        <v>0</v>
      </c>
      <c r="Y45" s="117"/>
      <c r="Z45" s="112">
        <v>0</v>
      </c>
    </row>
    <row r="46" spans="1:26" ht="15.75" x14ac:dyDescent="0.2">
      <c r="A46" s="213">
        <v>60</v>
      </c>
      <c r="B46" s="113" t="s">
        <v>50</v>
      </c>
      <c r="C46" s="114">
        <v>13</v>
      </c>
      <c r="D46" s="242">
        <v>0.12621359223300971</v>
      </c>
      <c r="E46" s="116">
        <v>6</v>
      </c>
      <c r="F46" s="241">
        <v>0.13636363636363635</v>
      </c>
      <c r="G46" s="117">
        <v>6</v>
      </c>
      <c r="H46" s="246">
        <v>0.19354838709677419</v>
      </c>
      <c r="I46" s="114">
        <v>13</v>
      </c>
      <c r="J46" s="242">
        <v>0.12380952380952381</v>
      </c>
      <c r="K46" s="116">
        <v>6</v>
      </c>
      <c r="L46" s="244">
        <v>0.12</v>
      </c>
      <c r="M46" s="117">
        <v>4</v>
      </c>
      <c r="N46" s="112">
        <v>0.16</v>
      </c>
      <c r="O46" s="114">
        <v>16</v>
      </c>
      <c r="P46" s="242">
        <v>0.14285714285714285</v>
      </c>
      <c r="Q46" s="116">
        <v>9</v>
      </c>
      <c r="R46" s="244">
        <v>0.18367346938775511</v>
      </c>
      <c r="S46" s="117">
        <v>4</v>
      </c>
      <c r="T46" s="112">
        <v>0.14814814814814814</v>
      </c>
      <c r="U46" s="114">
        <v>21</v>
      </c>
      <c r="V46" s="115">
        <v>0.17073170731707318</v>
      </c>
      <c r="W46" s="116">
        <v>10</v>
      </c>
      <c r="X46" s="244">
        <v>0.2</v>
      </c>
      <c r="Y46" s="117">
        <v>8</v>
      </c>
      <c r="Z46" s="112">
        <v>0.27586206896551724</v>
      </c>
    </row>
    <row r="47" spans="1:26" ht="15.75" x14ac:dyDescent="0.2">
      <c r="A47" s="213">
        <v>61</v>
      </c>
      <c r="B47" s="113" t="s">
        <v>51</v>
      </c>
      <c r="C47" s="114">
        <v>22</v>
      </c>
      <c r="D47" s="242">
        <v>0.2391304347826087</v>
      </c>
      <c r="E47" s="116">
        <v>14</v>
      </c>
      <c r="F47" s="241">
        <v>0.28000000000000003</v>
      </c>
      <c r="G47" s="117">
        <v>11</v>
      </c>
      <c r="H47" s="246">
        <v>0.28205128205128205</v>
      </c>
      <c r="I47" s="114">
        <v>16</v>
      </c>
      <c r="J47" s="242">
        <v>0.19277108433734941</v>
      </c>
      <c r="K47" s="116">
        <v>7</v>
      </c>
      <c r="L47" s="244">
        <v>0.20588235294117646</v>
      </c>
      <c r="M47" s="117">
        <v>4</v>
      </c>
      <c r="N47" s="112">
        <v>0.2</v>
      </c>
      <c r="O47" s="114">
        <v>21</v>
      </c>
      <c r="P47" s="242">
        <v>0.22105263157894736</v>
      </c>
      <c r="Q47" s="116">
        <v>9</v>
      </c>
      <c r="R47" s="244">
        <v>0.25714285714285712</v>
      </c>
      <c r="S47" s="117">
        <v>6</v>
      </c>
      <c r="T47" s="112">
        <v>0.3</v>
      </c>
      <c r="U47" s="114">
        <v>20</v>
      </c>
      <c r="V47" s="115">
        <v>0.19047619047619047</v>
      </c>
      <c r="W47" s="116">
        <v>8</v>
      </c>
      <c r="X47" s="244">
        <v>0.18181818181818182</v>
      </c>
      <c r="Y47" s="117">
        <v>5</v>
      </c>
      <c r="Z47" s="112">
        <v>0.17857142857142858</v>
      </c>
    </row>
    <row r="48" spans="1:26" ht="15.75" x14ac:dyDescent="0.2">
      <c r="A48" s="213">
        <v>62</v>
      </c>
      <c r="B48" s="113" t="s">
        <v>52</v>
      </c>
      <c r="C48" s="114">
        <v>10</v>
      </c>
      <c r="D48" s="242">
        <v>0.27027027027027029</v>
      </c>
      <c r="E48" s="116">
        <v>3</v>
      </c>
      <c r="F48" s="241">
        <v>0.2</v>
      </c>
      <c r="G48" s="117">
        <v>2</v>
      </c>
      <c r="H48" s="246">
        <v>0.2</v>
      </c>
      <c r="I48" s="114">
        <v>16</v>
      </c>
      <c r="J48" s="242">
        <v>0.36363636363636365</v>
      </c>
      <c r="K48" s="116">
        <v>7</v>
      </c>
      <c r="L48" s="244">
        <v>0.46666666666666667</v>
      </c>
      <c r="M48" s="117">
        <v>6</v>
      </c>
      <c r="N48" s="112">
        <v>0.54545454545454541</v>
      </c>
      <c r="O48" s="114">
        <v>19</v>
      </c>
      <c r="P48" s="242">
        <v>0.39583333333333331</v>
      </c>
      <c r="Q48" s="116">
        <v>10</v>
      </c>
      <c r="R48" s="244">
        <v>0.5</v>
      </c>
      <c r="S48" s="117">
        <v>8</v>
      </c>
      <c r="T48" s="112">
        <v>0.72727272727272729</v>
      </c>
      <c r="U48" s="114">
        <v>11</v>
      </c>
      <c r="V48" s="115">
        <v>0.24444444444444444</v>
      </c>
      <c r="W48" s="116">
        <v>3</v>
      </c>
      <c r="X48" s="244">
        <v>0.1875</v>
      </c>
      <c r="Y48" s="117">
        <v>2</v>
      </c>
      <c r="Z48" s="112">
        <v>0.18181818181818182</v>
      </c>
    </row>
    <row r="49" spans="1:26" ht="15.75" x14ac:dyDescent="0.2">
      <c r="A49" s="213">
        <v>63</v>
      </c>
      <c r="B49" s="113" t="s">
        <v>53</v>
      </c>
      <c r="C49" s="114">
        <v>22</v>
      </c>
      <c r="D49" s="242">
        <v>0.26190476190476192</v>
      </c>
      <c r="E49" s="116">
        <v>12</v>
      </c>
      <c r="F49" s="241">
        <v>0.25</v>
      </c>
      <c r="G49" s="117">
        <v>7</v>
      </c>
      <c r="H49" s="246">
        <v>0.22580645161290322</v>
      </c>
      <c r="I49" s="114">
        <v>22</v>
      </c>
      <c r="J49" s="242">
        <v>0.25882352941176473</v>
      </c>
      <c r="K49" s="116">
        <v>15</v>
      </c>
      <c r="L49" s="244">
        <v>0.32608695652173914</v>
      </c>
      <c r="M49" s="117">
        <v>8</v>
      </c>
      <c r="N49" s="112">
        <v>0.34782608695652173</v>
      </c>
      <c r="O49" s="114">
        <v>20</v>
      </c>
      <c r="P49" s="242">
        <v>0.22988505747126436</v>
      </c>
      <c r="Q49" s="116">
        <v>14</v>
      </c>
      <c r="R49" s="244">
        <v>0.33333333333333331</v>
      </c>
      <c r="S49" s="117">
        <v>7</v>
      </c>
      <c r="T49" s="112">
        <v>0.33333333333333331</v>
      </c>
      <c r="U49" s="114">
        <v>18</v>
      </c>
      <c r="V49" s="115">
        <v>0.20689655172413793</v>
      </c>
      <c r="W49" s="116">
        <v>10</v>
      </c>
      <c r="X49" s="244">
        <v>0.23809523809523808</v>
      </c>
      <c r="Y49" s="117">
        <v>3</v>
      </c>
      <c r="Z49" s="112">
        <v>0.13636363636363635</v>
      </c>
    </row>
    <row r="50" spans="1:26" ht="15.75" x14ac:dyDescent="0.2">
      <c r="A50" s="213">
        <v>64</v>
      </c>
      <c r="B50" s="113" t="s">
        <v>54</v>
      </c>
      <c r="C50" s="114">
        <v>32</v>
      </c>
      <c r="D50" s="242">
        <v>0.60377358490566035</v>
      </c>
      <c r="E50" s="116">
        <v>11</v>
      </c>
      <c r="F50" s="241">
        <v>0.5</v>
      </c>
      <c r="G50" s="117">
        <v>9</v>
      </c>
      <c r="H50" s="246">
        <v>0.5</v>
      </c>
      <c r="I50" s="114">
        <v>23</v>
      </c>
      <c r="J50" s="242">
        <v>0.54761904761904767</v>
      </c>
      <c r="K50" s="116">
        <v>9</v>
      </c>
      <c r="L50" s="244">
        <v>0.6428571428571429</v>
      </c>
      <c r="M50" s="117">
        <v>6</v>
      </c>
      <c r="N50" s="112">
        <v>0.6</v>
      </c>
      <c r="O50" s="114">
        <v>23</v>
      </c>
      <c r="P50" s="242">
        <v>0.54761904761904767</v>
      </c>
      <c r="Q50" s="116">
        <v>8</v>
      </c>
      <c r="R50" s="244">
        <v>0.53333333333333333</v>
      </c>
      <c r="S50" s="117">
        <v>4</v>
      </c>
      <c r="T50" s="112">
        <v>0.4</v>
      </c>
      <c r="U50" s="114">
        <v>32</v>
      </c>
      <c r="V50" s="115">
        <v>0.64</v>
      </c>
      <c r="W50" s="116">
        <v>16</v>
      </c>
      <c r="X50" s="244">
        <v>0.64</v>
      </c>
      <c r="Y50" s="117">
        <v>10</v>
      </c>
      <c r="Z50" s="112">
        <v>0.76923076923076927</v>
      </c>
    </row>
    <row r="51" spans="1:26" ht="15.75" x14ac:dyDescent="0.2">
      <c r="A51" s="213">
        <v>65</v>
      </c>
      <c r="B51" s="113" t="s">
        <v>55</v>
      </c>
      <c r="C51" s="114">
        <v>26</v>
      </c>
      <c r="D51" s="242">
        <v>0.55319148936170215</v>
      </c>
      <c r="E51" s="116">
        <v>13</v>
      </c>
      <c r="F51" s="241">
        <v>0.68421052631578949</v>
      </c>
      <c r="G51" s="117">
        <v>9</v>
      </c>
      <c r="H51" s="246">
        <v>0.6</v>
      </c>
      <c r="I51" s="114">
        <v>18</v>
      </c>
      <c r="J51" s="242">
        <v>0.47368421052631576</v>
      </c>
      <c r="K51" s="116">
        <v>7</v>
      </c>
      <c r="L51" s="244">
        <v>0.41176470588235292</v>
      </c>
      <c r="M51" s="117">
        <v>2</v>
      </c>
      <c r="N51" s="112">
        <v>0.22222222222222221</v>
      </c>
      <c r="O51" s="114">
        <v>23</v>
      </c>
      <c r="P51" s="242">
        <v>0.57499999999999996</v>
      </c>
      <c r="Q51" s="116">
        <v>7</v>
      </c>
      <c r="R51" s="244">
        <v>0.5</v>
      </c>
      <c r="S51" s="117">
        <v>4</v>
      </c>
      <c r="T51" s="112">
        <v>0.5</v>
      </c>
      <c r="U51" s="114">
        <v>25</v>
      </c>
      <c r="V51" s="115">
        <v>0.53191489361702127</v>
      </c>
      <c r="W51" s="116">
        <v>13</v>
      </c>
      <c r="X51" s="244">
        <v>0.65</v>
      </c>
      <c r="Y51" s="117">
        <v>9</v>
      </c>
      <c r="Z51" s="112">
        <v>0.69230769230769229</v>
      </c>
    </row>
    <row r="52" spans="1:26" ht="15.75" x14ac:dyDescent="0.2">
      <c r="A52" s="213">
        <v>66</v>
      </c>
      <c r="B52" s="113" t="s">
        <v>56</v>
      </c>
      <c r="C52" s="114">
        <v>18</v>
      </c>
      <c r="D52" s="242">
        <v>0.5625</v>
      </c>
      <c r="E52" s="116">
        <v>7</v>
      </c>
      <c r="F52" s="241">
        <v>0.46666666666666667</v>
      </c>
      <c r="G52" s="117">
        <v>6</v>
      </c>
      <c r="H52" s="246">
        <v>0.5</v>
      </c>
      <c r="I52" s="114">
        <v>17</v>
      </c>
      <c r="J52" s="242">
        <v>0.58620689655172409</v>
      </c>
      <c r="K52" s="116">
        <v>7</v>
      </c>
      <c r="L52" s="244">
        <v>0.53846153846153844</v>
      </c>
      <c r="M52" s="117">
        <v>6</v>
      </c>
      <c r="N52" s="112">
        <v>0.66666666666666663</v>
      </c>
      <c r="O52" s="114">
        <v>20</v>
      </c>
      <c r="P52" s="242">
        <v>0.68965517241379315</v>
      </c>
      <c r="Q52" s="116">
        <v>9</v>
      </c>
      <c r="R52" s="244">
        <v>0.75</v>
      </c>
      <c r="S52" s="117">
        <v>6</v>
      </c>
      <c r="T52" s="112">
        <v>0.8571428571428571</v>
      </c>
      <c r="U52" s="114">
        <v>19</v>
      </c>
      <c r="V52" s="115">
        <v>0.6333333333333333</v>
      </c>
      <c r="W52" s="116">
        <v>4</v>
      </c>
      <c r="X52" s="244">
        <v>0.4</v>
      </c>
      <c r="Y52" s="117">
        <v>4</v>
      </c>
      <c r="Z52" s="112">
        <v>0.5</v>
      </c>
    </row>
    <row r="53" spans="1:26" ht="15.75" x14ac:dyDescent="0.2">
      <c r="A53" s="213">
        <v>67</v>
      </c>
      <c r="B53" s="113" t="s">
        <v>57</v>
      </c>
      <c r="C53" s="114">
        <v>3</v>
      </c>
      <c r="D53" s="242">
        <v>0.2</v>
      </c>
      <c r="E53" s="116">
        <v>2</v>
      </c>
      <c r="F53" s="241">
        <v>0.2857142857142857</v>
      </c>
      <c r="G53" s="117">
        <v>2</v>
      </c>
      <c r="H53" s="246">
        <v>0.33333333333333331</v>
      </c>
      <c r="I53" s="114">
        <v>5</v>
      </c>
      <c r="J53" s="242">
        <v>0.33333333333333331</v>
      </c>
      <c r="K53" s="116">
        <v>3</v>
      </c>
      <c r="L53" s="244">
        <v>0.42857142857142855</v>
      </c>
      <c r="M53" s="117">
        <v>2</v>
      </c>
      <c r="N53" s="112">
        <v>0.5</v>
      </c>
      <c r="O53" s="114">
        <v>6</v>
      </c>
      <c r="P53" s="242">
        <v>0.35294117647058826</v>
      </c>
      <c r="Q53" s="116">
        <v>2</v>
      </c>
      <c r="R53" s="244">
        <v>0.5</v>
      </c>
      <c r="S53" s="117">
        <v>1</v>
      </c>
      <c r="T53" s="112">
        <v>0.5</v>
      </c>
      <c r="U53" s="114">
        <v>8</v>
      </c>
      <c r="V53" s="115">
        <v>0.38095238095238093</v>
      </c>
      <c r="W53" s="116">
        <v>4</v>
      </c>
      <c r="X53" s="244">
        <v>0.44444444444444442</v>
      </c>
      <c r="Y53" s="117">
        <v>2</v>
      </c>
      <c r="Z53" s="112">
        <v>0.33333333333333331</v>
      </c>
    </row>
    <row r="54" spans="1:26" ht="15.75" x14ac:dyDescent="0.2">
      <c r="A54" s="213">
        <v>68</v>
      </c>
      <c r="B54" s="113" t="s">
        <v>58</v>
      </c>
      <c r="C54" s="114">
        <v>8</v>
      </c>
      <c r="D54" s="242">
        <v>0.44444444444444442</v>
      </c>
      <c r="E54" s="116">
        <v>4</v>
      </c>
      <c r="F54" s="241">
        <v>0.5</v>
      </c>
      <c r="G54" s="117">
        <v>3</v>
      </c>
      <c r="H54" s="246">
        <v>0.42857142857142855</v>
      </c>
      <c r="I54" s="114">
        <v>7</v>
      </c>
      <c r="J54" s="242">
        <v>0.46666666666666667</v>
      </c>
      <c r="K54" s="116">
        <v>3</v>
      </c>
      <c r="L54" s="244">
        <v>0.42857142857142855</v>
      </c>
      <c r="M54" s="117">
        <v>2</v>
      </c>
      <c r="N54" s="112">
        <v>0.4</v>
      </c>
      <c r="O54" s="114">
        <v>9</v>
      </c>
      <c r="P54" s="242">
        <v>0.47368421052631576</v>
      </c>
      <c r="Q54" s="116">
        <v>3</v>
      </c>
      <c r="R54" s="244">
        <v>0.5</v>
      </c>
      <c r="S54" s="117">
        <v>1</v>
      </c>
      <c r="T54" s="112">
        <v>0.25</v>
      </c>
      <c r="U54" s="114">
        <v>11</v>
      </c>
      <c r="V54" s="115">
        <v>0.55000000000000004</v>
      </c>
      <c r="W54" s="116">
        <v>3</v>
      </c>
      <c r="X54" s="244">
        <v>0.75</v>
      </c>
      <c r="Y54" s="117">
        <v>3</v>
      </c>
      <c r="Z54" s="112">
        <v>0.75</v>
      </c>
    </row>
    <row r="55" spans="1:26" ht="15.75" x14ac:dyDescent="0.2">
      <c r="A55" s="213">
        <v>69</v>
      </c>
      <c r="B55" s="113" t="s">
        <v>59</v>
      </c>
      <c r="C55" s="114">
        <v>4</v>
      </c>
      <c r="D55" s="242">
        <v>0.2857142857142857</v>
      </c>
      <c r="E55" s="116">
        <v>2</v>
      </c>
      <c r="F55" s="241">
        <v>0.2857142857142857</v>
      </c>
      <c r="G55" s="117">
        <v>2</v>
      </c>
      <c r="H55" s="246">
        <v>0.33333333333333331</v>
      </c>
      <c r="I55" s="114">
        <v>2</v>
      </c>
      <c r="J55" s="242">
        <v>0.22222222222222221</v>
      </c>
      <c r="K55" s="116">
        <v>2</v>
      </c>
      <c r="L55" s="244">
        <v>0.66666666666666663</v>
      </c>
      <c r="M55" s="117">
        <v>2</v>
      </c>
      <c r="N55" s="112">
        <v>0.66666666666666663</v>
      </c>
      <c r="O55" s="114">
        <v>4</v>
      </c>
      <c r="P55" s="242">
        <v>0.30769230769230771</v>
      </c>
      <c r="Q55" s="116">
        <v>1</v>
      </c>
      <c r="R55" s="244">
        <v>0.25</v>
      </c>
      <c r="S55" s="117"/>
      <c r="T55" s="112">
        <v>0</v>
      </c>
      <c r="U55" s="114">
        <v>7</v>
      </c>
      <c r="V55" s="115">
        <v>0.36842105263157893</v>
      </c>
      <c r="W55" s="116">
        <v>3</v>
      </c>
      <c r="X55" s="244">
        <v>0.6</v>
      </c>
      <c r="Y55" s="117">
        <v>3</v>
      </c>
      <c r="Z55" s="112">
        <v>0.75</v>
      </c>
    </row>
    <row r="56" spans="1:26" ht="15.75" x14ac:dyDescent="0.2">
      <c r="A56" s="212">
        <v>70</v>
      </c>
      <c r="B56" s="113" t="s">
        <v>197</v>
      </c>
      <c r="C56" s="114">
        <v>12</v>
      </c>
      <c r="D56" s="242">
        <v>0.70588235294117652</v>
      </c>
      <c r="E56" s="116">
        <v>5</v>
      </c>
      <c r="F56" s="241">
        <v>0.83333333333333337</v>
      </c>
      <c r="G56" s="117">
        <v>4</v>
      </c>
      <c r="H56" s="246">
        <v>0.8</v>
      </c>
      <c r="I56" s="114">
        <v>9</v>
      </c>
      <c r="J56" s="242">
        <v>0.5625</v>
      </c>
      <c r="K56" s="116">
        <v>5</v>
      </c>
      <c r="L56" s="244">
        <v>0.5</v>
      </c>
      <c r="M56" s="117">
        <v>3</v>
      </c>
      <c r="N56" s="112">
        <v>0.375</v>
      </c>
      <c r="O56" s="114">
        <v>12</v>
      </c>
      <c r="P56" s="242">
        <v>0.70588235294117652</v>
      </c>
      <c r="Q56" s="116">
        <v>6</v>
      </c>
      <c r="R56" s="244">
        <v>0.75</v>
      </c>
      <c r="S56" s="117">
        <v>5</v>
      </c>
      <c r="T56" s="112">
        <v>0.83333333333333337</v>
      </c>
      <c r="U56" s="114">
        <v>9</v>
      </c>
      <c r="V56" s="115">
        <v>0.52941176470588236</v>
      </c>
      <c r="W56" s="116">
        <v>3</v>
      </c>
      <c r="X56" s="244">
        <v>0.6</v>
      </c>
      <c r="Y56" s="117">
        <v>2</v>
      </c>
      <c r="Z56" s="112">
        <v>0.5</v>
      </c>
    </row>
    <row r="57" spans="1:26" ht="15.75" x14ac:dyDescent="0.2">
      <c r="A57" s="212">
        <v>71</v>
      </c>
      <c r="B57" s="113" t="s">
        <v>61</v>
      </c>
      <c r="C57" s="114">
        <v>9</v>
      </c>
      <c r="D57" s="242">
        <v>0.45</v>
      </c>
      <c r="E57" s="116">
        <v>3</v>
      </c>
      <c r="F57" s="241">
        <v>0.6</v>
      </c>
      <c r="G57" s="117">
        <v>3</v>
      </c>
      <c r="H57" s="246">
        <v>0.6</v>
      </c>
      <c r="I57" s="114">
        <v>9</v>
      </c>
      <c r="J57" s="242">
        <v>0.52941176470588236</v>
      </c>
      <c r="K57" s="116">
        <v>2</v>
      </c>
      <c r="L57" s="244">
        <v>0.66666666666666663</v>
      </c>
      <c r="M57" s="117">
        <v>2</v>
      </c>
      <c r="N57" s="112">
        <v>0.66666666666666663</v>
      </c>
      <c r="O57" s="114">
        <v>9</v>
      </c>
      <c r="P57" s="242">
        <v>0.52941176470588236</v>
      </c>
      <c r="Q57" s="116">
        <v>4</v>
      </c>
      <c r="R57" s="244">
        <v>0.8</v>
      </c>
      <c r="S57" s="117">
        <v>1</v>
      </c>
      <c r="T57" s="112">
        <v>0.5</v>
      </c>
      <c r="U57" s="114">
        <v>9</v>
      </c>
      <c r="V57" s="115">
        <v>0.5625</v>
      </c>
      <c r="W57" s="116">
        <v>3</v>
      </c>
      <c r="X57" s="244">
        <v>0.6</v>
      </c>
      <c r="Y57" s="117">
        <v>2</v>
      </c>
      <c r="Z57" s="112">
        <v>0.5</v>
      </c>
    </row>
    <row r="58" spans="1:26" ht="15.75" x14ac:dyDescent="0.2">
      <c r="A58" s="212">
        <v>72</v>
      </c>
      <c r="B58" s="113" t="s">
        <v>62</v>
      </c>
      <c r="C58" s="114">
        <v>1</v>
      </c>
      <c r="D58" s="242">
        <v>0.2</v>
      </c>
      <c r="E58" s="116"/>
      <c r="F58" s="241">
        <v>0</v>
      </c>
      <c r="G58" s="117"/>
      <c r="H58" s="246">
        <v>0</v>
      </c>
      <c r="I58" s="114">
        <v>2</v>
      </c>
      <c r="J58" s="242">
        <v>0.33333333333333331</v>
      </c>
      <c r="K58" s="116">
        <v>1</v>
      </c>
      <c r="L58" s="244">
        <v>0.33333333333333331</v>
      </c>
      <c r="M58" s="117">
        <v>1</v>
      </c>
      <c r="N58" s="112">
        <v>0.33333333333333331</v>
      </c>
      <c r="O58" s="114">
        <v>1</v>
      </c>
      <c r="P58" s="242">
        <v>0.2</v>
      </c>
      <c r="Q58" s="116"/>
      <c r="R58" s="244">
        <v>0</v>
      </c>
      <c r="S58" s="117"/>
      <c r="T58" s="112">
        <v>0</v>
      </c>
      <c r="U58" s="114">
        <v>1</v>
      </c>
      <c r="V58" s="115">
        <v>0.33333333333333331</v>
      </c>
      <c r="W58" s="116"/>
      <c r="X58" s="244">
        <v>0</v>
      </c>
      <c r="Y58" s="117"/>
      <c r="Z58" s="112">
        <v>0</v>
      </c>
    </row>
    <row r="59" spans="1:26" ht="15.75" x14ac:dyDescent="0.2">
      <c r="A59" s="212">
        <v>73</v>
      </c>
      <c r="B59" s="113" t="s">
        <v>63</v>
      </c>
      <c r="C59" s="114"/>
      <c r="D59" s="242"/>
      <c r="E59" s="116"/>
      <c r="F59" s="241"/>
      <c r="G59" s="117"/>
      <c r="H59" s="246"/>
      <c r="I59" s="114"/>
      <c r="J59" s="242"/>
      <c r="K59" s="116"/>
      <c r="L59" s="244"/>
      <c r="M59" s="117"/>
      <c r="N59" s="112"/>
      <c r="O59" s="114"/>
      <c r="P59" s="242"/>
      <c r="Q59" s="116"/>
      <c r="R59" s="244"/>
      <c r="S59" s="117"/>
      <c r="T59" s="112"/>
      <c r="U59" s="114"/>
      <c r="V59" s="115"/>
      <c r="W59" s="116"/>
      <c r="X59" s="244"/>
      <c r="Y59" s="117"/>
      <c r="Z59" s="112"/>
    </row>
    <row r="60" spans="1:26" ht="15.75" x14ac:dyDescent="0.2">
      <c r="A60" s="214">
        <v>74</v>
      </c>
      <c r="B60" s="121" t="s">
        <v>64</v>
      </c>
      <c r="C60" s="122">
        <v>11</v>
      </c>
      <c r="D60" s="242">
        <v>0.33333333333333331</v>
      </c>
      <c r="E60" s="124">
        <v>3</v>
      </c>
      <c r="F60" s="241">
        <v>0.23076923076923078</v>
      </c>
      <c r="G60" s="117">
        <v>2</v>
      </c>
      <c r="H60" s="246">
        <v>0.2</v>
      </c>
      <c r="I60" s="122">
        <v>9</v>
      </c>
      <c r="J60" s="242">
        <v>0.40909090909090912</v>
      </c>
      <c r="K60" s="124">
        <v>2</v>
      </c>
      <c r="L60" s="244">
        <v>0.25</v>
      </c>
      <c r="M60" s="117">
        <v>1</v>
      </c>
      <c r="N60" s="112">
        <v>0.16666666666666666</v>
      </c>
      <c r="O60" s="122">
        <v>11</v>
      </c>
      <c r="P60" s="242">
        <v>0.40740740740740738</v>
      </c>
      <c r="Q60" s="124">
        <v>7</v>
      </c>
      <c r="R60" s="244">
        <v>0.53846153846153844</v>
      </c>
      <c r="S60" s="117">
        <v>5</v>
      </c>
      <c r="T60" s="112">
        <v>0.7142857142857143</v>
      </c>
      <c r="U60" s="122">
        <v>14</v>
      </c>
      <c r="V60" s="115">
        <v>0.41176470588235292</v>
      </c>
      <c r="W60" s="116">
        <v>5</v>
      </c>
      <c r="X60" s="244">
        <v>0.35714285714285715</v>
      </c>
      <c r="Y60" s="117">
        <v>2</v>
      </c>
      <c r="Z60" s="112">
        <v>0.25</v>
      </c>
    </row>
    <row r="61" spans="1:26" ht="15.75" x14ac:dyDescent="0.2">
      <c r="A61" s="214">
        <v>76</v>
      </c>
      <c r="B61" s="121" t="s">
        <v>65</v>
      </c>
      <c r="C61" s="122"/>
      <c r="D61" s="242"/>
      <c r="E61" s="124"/>
      <c r="F61" s="241"/>
      <c r="G61" s="117"/>
      <c r="H61" s="246"/>
      <c r="I61" s="122"/>
      <c r="J61" s="242"/>
      <c r="K61" s="124"/>
      <c r="L61" s="244"/>
      <c r="M61" s="117"/>
      <c r="N61" s="112"/>
      <c r="O61" s="122"/>
      <c r="P61" s="242"/>
      <c r="Q61" s="124"/>
      <c r="R61" s="244"/>
      <c r="S61" s="117"/>
      <c r="T61" s="112"/>
      <c r="U61" s="122"/>
      <c r="V61" s="115"/>
      <c r="W61" s="116"/>
      <c r="X61" s="244"/>
      <c r="Y61" s="117"/>
      <c r="Z61" s="112"/>
    </row>
    <row r="62" spans="1:26" ht="15.75" x14ac:dyDescent="0.2">
      <c r="A62" s="214">
        <v>77</v>
      </c>
      <c r="B62" s="121" t="s">
        <v>66</v>
      </c>
      <c r="C62" s="122"/>
      <c r="D62" s="242"/>
      <c r="E62" s="124"/>
      <c r="F62" s="241"/>
      <c r="G62" s="117"/>
      <c r="H62" s="246"/>
      <c r="I62" s="122"/>
      <c r="J62" s="242"/>
      <c r="K62" s="124"/>
      <c r="L62" s="244"/>
      <c r="M62" s="117"/>
      <c r="N62" s="112"/>
      <c r="O62" s="122"/>
      <c r="P62" s="242"/>
      <c r="Q62" s="124"/>
      <c r="R62" s="244"/>
      <c r="S62" s="117"/>
      <c r="T62" s="112"/>
      <c r="U62" s="122"/>
      <c r="V62" s="115"/>
      <c r="W62" s="116"/>
      <c r="X62" s="244"/>
      <c r="Y62" s="117"/>
      <c r="Z62" s="112"/>
    </row>
    <row r="63" spans="1:26" ht="15.75" x14ac:dyDescent="0.2">
      <c r="A63" s="215">
        <v>85</v>
      </c>
      <c r="B63" s="113" t="s">
        <v>67</v>
      </c>
      <c r="C63" s="114">
        <v>12</v>
      </c>
      <c r="D63" s="242">
        <v>0.6</v>
      </c>
      <c r="E63" s="116">
        <v>6</v>
      </c>
      <c r="F63" s="241">
        <v>0.75</v>
      </c>
      <c r="G63" s="117">
        <v>5</v>
      </c>
      <c r="H63" s="246">
        <v>1</v>
      </c>
      <c r="I63" s="114">
        <v>9</v>
      </c>
      <c r="J63" s="242">
        <v>0.5</v>
      </c>
      <c r="K63" s="116">
        <v>3</v>
      </c>
      <c r="L63" s="244">
        <v>0.42857142857142855</v>
      </c>
      <c r="M63" s="117">
        <v>2</v>
      </c>
      <c r="N63" s="112">
        <v>0.5</v>
      </c>
      <c r="O63" s="114">
        <v>7</v>
      </c>
      <c r="P63" s="242">
        <v>0.5</v>
      </c>
      <c r="Q63" s="116">
        <v>3</v>
      </c>
      <c r="R63" s="244">
        <v>0.42857142857142855</v>
      </c>
      <c r="S63" s="117">
        <v>1</v>
      </c>
      <c r="T63" s="112">
        <v>0.33333333333333331</v>
      </c>
      <c r="U63" s="114">
        <v>6</v>
      </c>
      <c r="V63" s="115">
        <v>0.4</v>
      </c>
      <c r="W63" s="116">
        <v>2</v>
      </c>
      <c r="X63" s="244">
        <v>0.22222222222222221</v>
      </c>
      <c r="Y63" s="117">
        <v>1</v>
      </c>
      <c r="Z63" s="112">
        <v>0.33333333333333331</v>
      </c>
    </row>
    <row r="64" spans="1:26" ht="15.75" x14ac:dyDescent="0.2">
      <c r="A64" s="215">
        <v>86</v>
      </c>
      <c r="B64" s="113" t="s">
        <v>68</v>
      </c>
      <c r="C64" s="114">
        <v>17</v>
      </c>
      <c r="D64" s="242">
        <v>0.65384615384615385</v>
      </c>
      <c r="E64" s="116">
        <v>6</v>
      </c>
      <c r="F64" s="241">
        <v>0.66666666666666663</v>
      </c>
      <c r="G64" s="117">
        <v>5</v>
      </c>
      <c r="H64" s="246">
        <v>0.7142857142857143</v>
      </c>
      <c r="I64" s="114">
        <v>13</v>
      </c>
      <c r="J64" s="242">
        <v>0.59090909090909094</v>
      </c>
      <c r="K64" s="116">
        <v>7</v>
      </c>
      <c r="L64" s="244">
        <v>0.7</v>
      </c>
      <c r="M64" s="117">
        <v>5</v>
      </c>
      <c r="N64" s="112">
        <v>0.7142857142857143</v>
      </c>
      <c r="O64" s="114">
        <v>11</v>
      </c>
      <c r="P64" s="242">
        <v>0.6470588235294118</v>
      </c>
      <c r="Q64" s="116">
        <v>2</v>
      </c>
      <c r="R64" s="244">
        <v>0.4</v>
      </c>
      <c r="S64" s="117"/>
      <c r="T64" s="112">
        <v>0</v>
      </c>
      <c r="U64" s="114">
        <v>9</v>
      </c>
      <c r="V64" s="115">
        <v>0.69230769230769229</v>
      </c>
      <c r="W64" s="116">
        <v>3</v>
      </c>
      <c r="X64" s="244">
        <v>0.75</v>
      </c>
      <c r="Y64" s="117">
        <v>3</v>
      </c>
      <c r="Z64" s="112">
        <v>0.75</v>
      </c>
    </row>
    <row r="65" spans="1:26" ht="15.75" x14ac:dyDescent="0.2">
      <c r="A65" s="215">
        <v>87</v>
      </c>
      <c r="B65" s="113" t="s">
        <v>69</v>
      </c>
      <c r="C65" s="114">
        <v>9</v>
      </c>
      <c r="D65" s="115">
        <v>0.69230769230769229</v>
      </c>
      <c r="E65" s="116">
        <v>3</v>
      </c>
      <c r="F65" s="143">
        <v>0.6</v>
      </c>
      <c r="G65" s="117">
        <v>2</v>
      </c>
      <c r="H65" s="278">
        <v>0.66666666666666663</v>
      </c>
      <c r="I65" s="114">
        <v>7</v>
      </c>
      <c r="J65" s="115">
        <v>0.7</v>
      </c>
      <c r="K65" s="116">
        <v>1</v>
      </c>
      <c r="L65" s="244">
        <v>0.5</v>
      </c>
      <c r="M65" s="117">
        <v>1</v>
      </c>
      <c r="N65" s="112">
        <v>0.5</v>
      </c>
      <c r="O65" s="114">
        <v>8</v>
      </c>
      <c r="P65" s="115">
        <v>0.66666666666666663</v>
      </c>
      <c r="Q65" s="116">
        <v>2</v>
      </c>
      <c r="R65" s="244">
        <v>0.66666666666666663</v>
      </c>
      <c r="S65" s="117">
        <v>1</v>
      </c>
      <c r="T65" s="112">
        <v>0.5</v>
      </c>
      <c r="U65" s="114">
        <v>11</v>
      </c>
      <c r="V65" s="115">
        <v>0.7857142857142857</v>
      </c>
      <c r="W65" s="116">
        <v>5</v>
      </c>
      <c r="X65" s="244">
        <v>0.83333333333333337</v>
      </c>
      <c r="Y65" s="117">
        <v>4</v>
      </c>
      <c r="Z65" s="112">
        <v>1</v>
      </c>
    </row>
    <row r="66" spans="1:26" ht="15.75" x14ac:dyDescent="0.2">
      <c r="A66" s="29">
        <v>90</v>
      </c>
      <c r="B66" s="310" t="s">
        <v>183</v>
      </c>
      <c r="C66" s="114"/>
      <c r="D66" s="115"/>
      <c r="E66" s="116"/>
      <c r="F66" s="143"/>
      <c r="G66" s="117"/>
      <c r="H66" s="312"/>
      <c r="I66" s="114"/>
      <c r="J66" s="115"/>
      <c r="K66" s="116"/>
      <c r="L66" s="244"/>
      <c r="M66" s="117"/>
      <c r="N66" s="112"/>
      <c r="O66" s="114"/>
      <c r="P66" s="115"/>
      <c r="Q66" s="116"/>
      <c r="R66" s="244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9">
        <v>91</v>
      </c>
      <c r="B67" s="270" t="s">
        <v>178</v>
      </c>
      <c r="C67" s="271"/>
      <c r="D67" s="245"/>
      <c r="E67" s="272"/>
      <c r="F67" s="248"/>
      <c r="G67" s="274"/>
      <c r="H67" s="276"/>
      <c r="I67" s="271"/>
      <c r="J67" s="245"/>
      <c r="K67" s="272"/>
      <c r="L67" s="277"/>
      <c r="M67" s="274"/>
      <c r="N67" s="275"/>
      <c r="O67" s="271"/>
      <c r="P67" s="245"/>
      <c r="Q67" s="272"/>
      <c r="R67" s="277"/>
      <c r="S67" s="274"/>
      <c r="T67" s="275"/>
      <c r="U67" s="271"/>
      <c r="V67" s="245"/>
      <c r="W67" s="272"/>
      <c r="X67" s="273"/>
      <c r="Y67" s="274"/>
      <c r="Z67" s="275"/>
    </row>
    <row r="68" spans="1:26" ht="16.5" thickBot="1" x14ac:dyDescent="0.25">
      <c r="A68" s="222"/>
      <c r="B68" s="216" t="s">
        <v>9</v>
      </c>
      <c r="C68" s="301">
        <v>917</v>
      </c>
      <c r="D68" s="306">
        <v>0.43193593970796046</v>
      </c>
      <c r="E68" s="303">
        <v>397</v>
      </c>
      <c r="F68" s="77">
        <v>0.42826321467098166</v>
      </c>
      <c r="G68" s="141">
        <v>332</v>
      </c>
      <c r="H68" s="307">
        <v>0.46694796061884669</v>
      </c>
      <c r="I68" s="301">
        <v>858</v>
      </c>
      <c r="J68" s="306">
        <v>0.4253842340109073</v>
      </c>
      <c r="K68" s="303">
        <v>321</v>
      </c>
      <c r="L68" s="308">
        <v>0.40175219023779724</v>
      </c>
      <c r="M68" s="141">
        <v>216</v>
      </c>
      <c r="N68" s="307">
        <v>0.4302788844621514</v>
      </c>
      <c r="O68" s="301">
        <v>891</v>
      </c>
      <c r="P68" s="306">
        <v>0.42550143266475643</v>
      </c>
      <c r="Q68" s="303">
        <v>312</v>
      </c>
      <c r="R68" s="308">
        <v>0.40519480519480522</v>
      </c>
      <c r="S68" s="141">
        <v>194</v>
      </c>
      <c r="T68" s="307">
        <v>0.45647058823529413</v>
      </c>
      <c r="U68" s="301">
        <v>1010</v>
      </c>
      <c r="V68" s="306">
        <v>0.43855840208423796</v>
      </c>
      <c r="W68" s="303">
        <v>410</v>
      </c>
      <c r="X68" s="309">
        <v>0.45454545454545453</v>
      </c>
      <c r="Y68" s="141">
        <v>288</v>
      </c>
      <c r="Z68" s="307">
        <v>0.49655172413793103</v>
      </c>
    </row>
    <row r="69" spans="1:26" x14ac:dyDescent="0.2">
      <c r="A69" s="218" t="s">
        <v>179</v>
      </c>
      <c r="N69" s="199"/>
    </row>
    <row r="70" spans="1:26" x14ac:dyDescent="0.2">
      <c r="A70" s="99" t="s">
        <v>168</v>
      </c>
    </row>
  </sheetData>
  <mergeCells count="18">
    <mergeCell ref="U6:Z6"/>
    <mergeCell ref="U7:V7"/>
    <mergeCell ref="W7:X7"/>
    <mergeCell ref="Y7:Z7"/>
    <mergeCell ref="M7:N7"/>
    <mergeCell ref="C6:H6"/>
    <mergeCell ref="I6:N6"/>
    <mergeCell ref="A4:N4"/>
    <mergeCell ref="A2:O2"/>
    <mergeCell ref="C7:D7"/>
    <mergeCell ref="E7:F7"/>
    <mergeCell ref="G7:H7"/>
    <mergeCell ref="I7:J7"/>
    <mergeCell ref="K7:L7"/>
    <mergeCell ref="O6:T6"/>
    <mergeCell ref="O7:P7"/>
    <mergeCell ref="Q7:R7"/>
    <mergeCell ref="S7:T7"/>
  </mergeCells>
  <conditionalFormatting sqref="J9:J68 D9:D68 P9:P68 V9:V68">
    <cfRule type="cellIs" dxfId="34" priority="15" operator="greaterThan">
      <formula>50%</formula>
    </cfRule>
  </conditionalFormatting>
  <conditionalFormatting sqref="L9:L68">
    <cfRule type="expression" dxfId="33" priority="14">
      <formula>J9&lt;L9</formula>
    </cfRule>
  </conditionalFormatting>
  <conditionalFormatting sqref="N9:N68">
    <cfRule type="expression" dxfId="32" priority="13">
      <formula>L9&lt;N9</formula>
    </cfRule>
  </conditionalFormatting>
  <conditionalFormatting sqref="F9:F68">
    <cfRule type="cellIs" dxfId="31" priority="8" operator="greaterThan">
      <formula>D9</formula>
    </cfRule>
  </conditionalFormatting>
  <conditionalFormatting sqref="H9:H68">
    <cfRule type="cellIs" dxfId="30" priority="7" operator="greaterThan">
      <formula>F9</formula>
    </cfRule>
  </conditionalFormatting>
  <conditionalFormatting sqref="R9:R68">
    <cfRule type="expression" dxfId="29" priority="5">
      <formula>P9&lt;R9</formula>
    </cfRule>
  </conditionalFormatting>
  <conditionalFormatting sqref="T9:T68">
    <cfRule type="expression" dxfId="28" priority="4">
      <formula>R9&lt;T9</formula>
    </cfRule>
  </conditionalFormatting>
  <conditionalFormatting sqref="X9:X68">
    <cfRule type="expression" dxfId="27" priority="2">
      <formula>V9&lt;X9</formula>
    </cfRule>
  </conditionalFormatting>
  <conditionalFormatting sqref="Z9:Z68">
    <cfRule type="expression" dxfId="26" priority="1">
      <formula>X9&lt;Z9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showZeros="0" topLeftCell="D1" zoomScale="85" zoomScaleNormal="85" workbookViewId="0">
      <selection activeCell="P19" sqref="P19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3.28515625" style="97" customWidth="1"/>
    <col min="4" max="4" width="9.7109375" style="97" customWidth="1"/>
    <col min="5" max="5" width="9.85546875" style="97" customWidth="1"/>
    <col min="6" max="8" width="9.7109375" style="97" customWidth="1"/>
    <col min="9" max="9" width="13.28515625" style="97" customWidth="1"/>
    <col min="10" max="10" width="9.7109375" style="97" customWidth="1"/>
    <col min="11" max="11" width="10.42578125" style="97" customWidth="1"/>
    <col min="12" max="14" width="9.7109375" style="97" customWidth="1"/>
    <col min="15" max="15" width="13.28515625" style="97" customWidth="1"/>
    <col min="16" max="16" width="9.7109375" style="97" customWidth="1"/>
    <col min="17" max="17" width="10.5703125" style="97" customWidth="1"/>
    <col min="18" max="20" width="9.7109375" style="97" customWidth="1"/>
    <col min="21" max="21" width="13.28515625" style="97" customWidth="1"/>
    <col min="22" max="23" width="10.5703125" style="97" customWidth="1"/>
    <col min="24" max="24" width="9.7109375" style="97" customWidth="1"/>
    <col min="25" max="25" width="9.5703125" style="97" customWidth="1"/>
    <col min="26" max="26" width="9.7109375" style="97" customWidth="1"/>
    <col min="27" max="16384" width="11.42578125" style="97"/>
  </cols>
  <sheetData>
    <row r="1" spans="1:26" ht="5.45" customHeight="1" x14ac:dyDescent="0.2"/>
    <row r="2" spans="1:26" ht="18.75" x14ac:dyDescent="0.2">
      <c r="A2" s="360" t="s">
        <v>209</v>
      </c>
      <c r="B2" s="360"/>
      <c r="C2" s="360"/>
      <c r="D2" s="360"/>
      <c r="E2" s="360"/>
      <c r="F2" s="360"/>
      <c r="G2" s="360"/>
      <c r="H2" s="360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4" spans="1:26" x14ac:dyDescent="0.2">
      <c r="A4" s="375" t="s">
        <v>169</v>
      </c>
      <c r="B4" s="376"/>
      <c r="C4" s="376"/>
      <c r="D4" s="376"/>
      <c r="E4" s="376"/>
      <c r="F4" s="376"/>
      <c r="G4" s="376"/>
      <c r="H4" s="376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</row>
    <row r="5" spans="1:26" ht="13.5" thickBot="1" x14ac:dyDescent="0.2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6" s="99" customFormat="1" ht="15.75" x14ac:dyDescent="0.2">
      <c r="B6" s="6"/>
      <c r="C6" s="369">
        <v>2019</v>
      </c>
      <c r="D6" s="370"/>
      <c r="E6" s="370"/>
      <c r="F6" s="370"/>
      <c r="G6" s="370"/>
      <c r="H6" s="371"/>
      <c r="I6" s="369">
        <v>2020</v>
      </c>
      <c r="J6" s="370"/>
      <c r="K6" s="370"/>
      <c r="L6" s="370"/>
      <c r="M6" s="370"/>
      <c r="N6" s="371"/>
      <c r="O6" s="369">
        <v>2021</v>
      </c>
      <c r="P6" s="370"/>
      <c r="Q6" s="370"/>
      <c r="R6" s="370"/>
      <c r="S6" s="370"/>
      <c r="T6" s="371"/>
      <c r="U6" s="369">
        <v>2022</v>
      </c>
      <c r="V6" s="370"/>
      <c r="W6" s="370"/>
      <c r="X6" s="370"/>
      <c r="Y6" s="370"/>
      <c r="Z6" s="371"/>
    </row>
    <row r="7" spans="1:26" s="99" customFormat="1" ht="16.5" thickBot="1" x14ac:dyDescent="0.25">
      <c r="B7" s="6"/>
      <c r="C7" s="363" t="s">
        <v>118</v>
      </c>
      <c r="D7" s="364"/>
      <c r="E7" s="365" t="s">
        <v>119</v>
      </c>
      <c r="F7" s="366"/>
      <c r="G7" s="367" t="s">
        <v>120</v>
      </c>
      <c r="H7" s="368"/>
      <c r="I7" s="363" t="s">
        <v>118</v>
      </c>
      <c r="J7" s="364"/>
      <c r="K7" s="365" t="s">
        <v>119</v>
      </c>
      <c r="L7" s="366"/>
      <c r="M7" s="367" t="s">
        <v>120</v>
      </c>
      <c r="N7" s="368"/>
      <c r="O7" s="363" t="s">
        <v>118</v>
      </c>
      <c r="P7" s="372"/>
      <c r="Q7" s="365" t="s">
        <v>119</v>
      </c>
      <c r="R7" s="364"/>
      <c r="S7" s="372" t="s">
        <v>120</v>
      </c>
      <c r="T7" s="368"/>
      <c r="U7" s="363" t="s">
        <v>118</v>
      </c>
      <c r="V7" s="372"/>
      <c r="W7" s="365" t="s">
        <v>119</v>
      </c>
      <c r="X7" s="364"/>
      <c r="Y7" s="372" t="s">
        <v>120</v>
      </c>
      <c r="Z7" s="368"/>
    </row>
    <row r="8" spans="1:26" s="99" customFormat="1" ht="32.450000000000003" customHeight="1" x14ac:dyDescent="0.2">
      <c r="A8" s="209" t="s">
        <v>10</v>
      </c>
      <c r="B8" s="219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82</v>
      </c>
      <c r="D9" s="108">
        <v>0.43850267379679142</v>
      </c>
      <c r="E9" s="109">
        <v>21</v>
      </c>
      <c r="F9" s="110">
        <v>0.42</v>
      </c>
      <c r="G9" s="111">
        <v>15</v>
      </c>
      <c r="H9" s="112">
        <v>0.55555555555555558</v>
      </c>
      <c r="I9" s="107">
        <v>78</v>
      </c>
      <c r="J9" s="108">
        <v>0.40206185567010311</v>
      </c>
      <c r="K9" s="109">
        <v>19</v>
      </c>
      <c r="L9" s="110">
        <v>0.35185185185185186</v>
      </c>
      <c r="M9" s="111">
        <v>5</v>
      </c>
      <c r="N9" s="112">
        <v>0.21739130434782608</v>
      </c>
      <c r="O9" s="107">
        <v>77</v>
      </c>
      <c r="P9" s="108">
        <v>0.425414364640884</v>
      </c>
      <c r="Q9" s="109">
        <v>22</v>
      </c>
      <c r="R9" s="110">
        <v>0.42307692307692307</v>
      </c>
      <c r="S9" s="111">
        <v>13</v>
      </c>
      <c r="T9" s="112">
        <v>0.52</v>
      </c>
      <c r="U9" s="107">
        <v>76</v>
      </c>
      <c r="V9" s="108">
        <v>0.44186046511627908</v>
      </c>
      <c r="W9" s="109">
        <v>22</v>
      </c>
      <c r="X9" s="110">
        <v>0.44</v>
      </c>
      <c r="Y9" s="111">
        <v>8</v>
      </c>
      <c r="Z9" s="112">
        <v>0.38095238095238093</v>
      </c>
    </row>
    <row r="10" spans="1:26" ht="15.75" x14ac:dyDescent="0.2">
      <c r="A10" s="211">
        <v>2</v>
      </c>
      <c r="B10" s="113" t="s">
        <v>14</v>
      </c>
      <c r="C10" s="114">
        <v>65</v>
      </c>
      <c r="D10" s="115">
        <v>0.3987730061349693</v>
      </c>
      <c r="E10" s="116">
        <v>27</v>
      </c>
      <c r="F10" s="118">
        <v>0.55102040816326525</v>
      </c>
      <c r="G10" s="117">
        <v>10</v>
      </c>
      <c r="H10" s="112">
        <v>0.55555555555555558</v>
      </c>
      <c r="I10" s="114">
        <v>63</v>
      </c>
      <c r="J10" s="115">
        <v>0.40384615384615385</v>
      </c>
      <c r="K10" s="116">
        <v>25</v>
      </c>
      <c r="L10" s="118">
        <v>0.51020408163265307</v>
      </c>
      <c r="M10" s="117">
        <v>11</v>
      </c>
      <c r="N10" s="112">
        <v>0.55000000000000004</v>
      </c>
      <c r="O10" s="114">
        <v>58</v>
      </c>
      <c r="P10" s="115">
        <v>0.37662337662337664</v>
      </c>
      <c r="Q10" s="116">
        <v>20</v>
      </c>
      <c r="R10" s="118">
        <v>0.4</v>
      </c>
      <c r="S10" s="117">
        <v>7</v>
      </c>
      <c r="T10" s="112">
        <v>0.3888888888888889</v>
      </c>
      <c r="U10" s="114">
        <v>56</v>
      </c>
      <c r="V10" s="115">
        <v>0.37086092715231789</v>
      </c>
      <c r="W10" s="116">
        <v>26</v>
      </c>
      <c r="X10" s="118">
        <v>0.48148148148148145</v>
      </c>
      <c r="Y10" s="117">
        <v>9</v>
      </c>
      <c r="Z10" s="112">
        <v>0.40909090909090912</v>
      </c>
    </row>
    <row r="11" spans="1:26" ht="15.75" x14ac:dyDescent="0.2">
      <c r="A11" s="211">
        <v>3</v>
      </c>
      <c r="B11" s="113" t="s">
        <v>15</v>
      </c>
      <c r="C11" s="114">
        <v>9</v>
      </c>
      <c r="D11" s="115">
        <v>0.25</v>
      </c>
      <c r="E11" s="116">
        <v>5</v>
      </c>
      <c r="F11" s="118">
        <v>0.3125</v>
      </c>
      <c r="G11" s="117">
        <v>4</v>
      </c>
      <c r="H11" s="112">
        <v>0.5</v>
      </c>
      <c r="I11" s="114">
        <v>7</v>
      </c>
      <c r="J11" s="115">
        <v>0.2413793103448276</v>
      </c>
      <c r="K11" s="116">
        <v>1</v>
      </c>
      <c r="L11" s="118">
        <v>0.1111111111111111</v>
      </c>
      <c r="M11" s="117">
        <v>1</v>
      </c>
      <c r="N11" s="112">
        <v>0.2</v>
      </c>
      <c r="O11" s="114">
        <v>6</v>
      </c>
      <c r="P11" s="115">
        <v>0.21428571428571427</v>
      </c>
      <c r="Q11" s="116">
        <v>1</v>
      </c>
      <c r="R11" s="118">
        <v>0.125</v>
      </c>
      <c r="S11" s="117"/>
      <c r="T11" s="112">
        <v>0</v>
      </c>
      <c r="U11" s="114">
        <v>7</v>
      </c>
      <c r="V11" s="115">
        <v>0.28000000000000003</v>
      </c>
      <c r="W11" s="116">
        <v>2</v>
      </c>
      <c r="X11" s="118">
        <v>0.2857142857142857</v>
      </c>
      <c r="Y11" s="117">
        <v>1</v>
      </c>
      <c r="Z11" s="112">
        <v>0.33333333333333331</v>
      </c>
    </row>
    <row r="12" spans="1:26" ht="15.75" x14ac:dyDescent="0.2">
      <c r="A12" s="211">
        <v>4</v>
      </c>
      <c r="B12" s="113" t="s">
        <v>16</v>
      </c>
      <c r="C12" s="114">
        <v>15</v>
      </c>
      <c r="D12" s="115">
        <v>0.36585365853658536</v>
      </c>
      <c r="E12" s="116">
        <v>3</v>
      </c>
      <c r="F12" s="118">
        <v>0.33333333333333331</v>
      </c>
      <c r="G12" s="117">
        <v>1</v>
      </c>
      <c r="H12" s="112">
        <v>0.25</v>
      </c>
      <c r="I12" s="114">
        <v>18</v>
      </c>
      <c r="J12" s="115">
        <v>0.43902439024390244</v>
      </c>
      <c r="K12" s="116">
        <v>6</v>
      </c>
      <c r="L12" s="118">
        <v>0.5</v>
      </c>
      <c r="M12" s="117">
        <v>6</v>
      </c>
      <c r="N12" s="112">
        <v>0.75</v>
      </c>
      <c r="O12" s="114">
        <v>15</v>
      </c>
      <c r="P12" s="115">
        <v>0.375</v>
      </c>
      <c r="Q12" s="116">
        <v>2</v>
      </c>
      <c r="R12" s="118">
        <v>0.2</v>
      </c>
      <c r="S12" s="117">
        <v>1</v>
      </c>
      <c r="T12" s="112">
        <v>0.25</v>
      </c>
      <c r="U12" s="114">
        <v>15</v>
      </c>
      <c r="V12" s="115">
        <v>0.39473684210526316</v>
      </c>
      <c r="W12" s="116">
        <v>4</v>
      </c>
      <c r="X12" s="118">
        <v>0.44444444444444442</v>
      </c>
      <c r="Y12" s="117">
        <v>2</v>
      </c>
      <c r="Z12" s="112">
        <v>0.4</v>
      </c>
    </row>
    <row r="13" spans="1:26" ht="15.75" x14ac:dyDescent="0.2">
      <c r="A13" s="211">
        <v>5</v>
      </c>
      <c r="B13" s="113" t="s">
        <v>17</v>
      </c>
      <c r="C13" s="114">
        <v>59</v>
      </c>
      <c r="D13" s="115">
        <v>0.33908045977011492</v>
      </c>
      <c r="E13" s="116">
        <v>17</v>
      </c>
      <c r="F13" s="118">
        <v>0.265625</v>
      </c>
      <c r="G13" s="117">
        <v>7</v>
      </c>
      <c r="H13" s="112">
        <v>0.29166666666666669</v>
      </c>
      <c r="I13" s="114">
        <v>58</v>
      </c>
      <c r="J13" s="115">
        <v>0.34319526627218933</v>
      </c>
      <c r="K13" s="116">
        <v>24</v>
      </c>
      <c r="L13" s="118">
        <v>0.32432432432432434</v>
      </c>
      <c r="M13" s="117">
        <v>9</v>
      </c>
      <c r="N13" s="112">
        <v>0.375</v>
      </c>
      <c r="O13" s="114">
        <v>54</v>
      </c>
      <c r="P13" s="115">
        <v>0.33540372670807456</v>
      </c>
      <c r="Q13" s="116">
        <v>28</v>
      </c>
      <c r="R13" s="118">
        <v>0.35897435897435898</v>
      </c>
      <c r="S13" s="117">
        <v>14</v>
      </c>
      <c r="T13" s="112">
        <v>0.48275862068965519</v>
      </c>
      <c r="U13" s="114">
        <v>52</v>
      </c>
      <c r="V13" s="115">
        <v>0.32704402515723269</v>
      </c>
      <c r="W13" s="116">
        <v>18</v>
      </c>
      <c r="X13" s="118">
        <v>0.26470588235294118</v>
      </c>
      <c r="Y13" s="117">
        <v>12</v>
      </c>
      <c r="Z13" s="112">
        <v>0.41379310344827586</v>
      </c>
    </row>
    <row r="14" spans="1:26" ht="15.75" x14ac:dyDescent="0.2">
      <c r="A14" s="211">
        <v>6</v>
      </c>
      <c r="B14" s="113" t="s">
        <v>185</v>
      </c>
      <c r="C14" s="114">
        <v>88</v>
      </c>
      <c r="D14" s="115">
        <v>0.4607329842931937</v>
      </c>
      <c r="E14" s="116">
        <v>35</v>
      </c>
      <c r="F14" s="118">
        <v>0.44871794871794873</v>
      </c>
      <c r="G14" s="117">
        <v>15</v>
      </c>
      <c r="H14" s="112">
        <v>0.5</v>
      </c>
      <c r="I14" s="114">
        <v>86</v>
      </c>
      <c r="J14" s="115">
        <v>0.45744680851063829</v>
      </c>
      <c r="K14" s="116">
        <v>32</v>
      </c>
      <c r="L14" s="118">
        <v>0.48484848484848486</v>
      </c>
      <c r="M14" s="117">
        <v>11</v>
      </c>
      <c r="N14" s="112">
        <v>0.52380952380952384</v>
      </c>
      <c r="O14" s="114">
        <v>84</v>
      </c>
      <c r="P14" s="115">
        <v>0.48</v>
      </c>
      <c r="Q14" s="116">
        <v>47</v>
      </c>
      <c r="R14" s="118">
        <v>0.54651162790697672</v>
      </c>
      <c r="S14" s="117">
        <v>26</v>
      </c>
      <c r="T14" s="112">
        <v>0.65</v>
      </c>
      <c r="U14" s="114">
        <v>56</v>
      </c>
      <c r="V14" s="115">
        <v>0.41176470588235292</v>
      </c>
      <c r="W14" s="116">
        <v>33</v>
      </c>
      <c r="X14" s="118">
        <v>0.47142857142857142</v>
      </c>
      <c r="Y14" s="117">
        <v>14</v>
      </c>
      <c r="Z14" s="112">
        <v>0.51851851851851849</v>
      </c>
    </row>
    <row r="15" spans="1:26" ht="15.75" x14ac:dyDescent="0.2">
      <c r="A15" s="212">
        <v>7</v>
      </c>
      <c r="B15" s="113" t="s">
        <v>186</v>
      </c>
      <c r="C15" s="114">
        <v>55</v>
      </c>
      <c r="D15" s="115">
        <v>0.63218390804597702</v>
      </c>
      <c r="E15" s="116">
        <v>17</v>
      </c>
      <c r="F15" s="118">
        <v>0.56666666666666665</v>
      </c>
      <c r="G15" s="117">
        <v>10</v>
      </c>
      <c r="H15" s="112">
        <v>0.625</v>
      </c>
      <c r="I15" s="114">
        <v>50</v>
      </c>
      <c r="J15" s="115">
        <v>0.61728395061728392</v>
      </c>
      <c r="K15" s="116">
        <v>23</v>
      </c>
      <c r="L15" s="118">
        <v>0.71875</v>
      </c>
      <c r="M15" s="117">
        <v>8</v>
      </c>
      <c r="N15" s="112">
        <v>0.8</v>
      </c>
      <c r="O15" s="114">
        <v>51</v>
      </c>
      <c r="P15" s="115">
        <v>0.61445783132530118</v>
      </c>
      <c r="Q15" s="116">
        <v>21</v>
      </c>
      <c r="R15" s="118">
        <v>0.67741935483870963</v>
      </c>
      <c r="S15" s="117">
        <v>7</v>
      </c>
      <c r="T15" s="112">
        <v>0.63636363636363635</v>
      </c>
      <c r="U15" s="114">
        <v>49</v>
      </c>
      <c r="V15" s="115">
        <v>0.62820512820512819</v>
      </c>
      <c r="W15" s="116">
        <v>18</v>
      </c>
      <c r="X15" s="118">
        <v>0.58064516129032262</v>
      </c>
      <c r="Y15" s="117">
        <v>6</v>
      </c>
      <c r="Z15" s="112">
        <v>0.66666666666666663</v>
      </c>
    </row>
    <row r="16" spans="1:26" ht="15.75" x14ac:dyDescent="0.2">
      <c r="A16" s="212">
        <v>8</v>
      </c>
      <c r="B16" s="113" t="s">
        <v>20</v>
      </c>
      <c r="C16" s="114">
        <v>10</v>
      </c>
      <c r="D16" s="115">
        <v>0.43478260869565216</v>
      </c>
      <c r="E16" s="116">
        <v>5</v>
      </c>
      <c r="F16" s="118">
        <v>0.55555555555555558</v>
      </c>
      <c r="G16" s="117">
        <v>1</v>
      </c>
      <c r="H16" s="112">
        <v>0.33333333333333331</v>
      </c>
      <c r="I16" s="114">
        <v>10</v>
      </c>
      <c r="J16" s="115">
        <v>0.43478260869565216</v>
      </c>
      <c r="K16" s="116">
        <v>6</v>
      </c>
      <c r="L16" s="118">
        <v>0.5</v>
      </c>
      <c r="M16" s="117">
        <v>2</v>
      </c>
      <c r="N16" s="112">
        <v>0.66666666666666663</v>
      </c>
      <c r="O16" s="114">
        <v>10</v>
      </c>
      <c r="P16" s="115">
        <v>0.4</v>
      </c>
      <c r="Q16" s="116">
        <v>5</v>
      </c>
      <c r="R16" s="118">
        <v>0.38461538461538464</v>
      </c>
      <c r="S16" s="117">
        <v>3</v>
      </c>
      <c r="T16" s="112">
        <v>0.75</v>
      </c>
      <c r="U16" s="114">
        <v>9</v>
      </c>
      <c r="V16" s="115">
        <v>0.40909090909090912</v>
      </c>
      <c r="W16" s="116">
        <v>2</v>
      </c>
      <c r="X16" s="118">
        <v>0.25</v>
      </c>
      <c r="Y16" s="117"/>
      <c r="Z16" s="112">
        <v>0</v>
      </c>
    </row>
    <row r="17" spans="1:26" ht="15.75" x14ac:dyDescent="0.2">
      <c r="A17" s="212">
        <v>9</v>
      </c>
      <c r="B17" s="113" t="s">
        <v>21</v>
      </c>
      <c r="C17" s="114">
        <v>52</v>
      </c>
      <c r="D17" s="115">
        <v>0.59090909090909094</v>
      </c>
      <c r="E17" s="116">
        <v>24</v>
      </c>
      <c r="F17" s="118">
        <v>0.68571428571428572</v>
      </c>
      <c r="G17" s="117">
        <v>13</v>
      </c>
      <c r="H17" s="112">
        <v>0.8125</v>
      </c>
      <c r="I17" s="114">
        <v>46</v>
      </c>
      <c r="J17" s="115">
        <v>0.5168539325842697</v>
      </c>
      <c r="K17" s="116">
        <v>15</v>
      </c>
      <c r="L17" s="118">
        <v>0.45454545454545453</v>
      </c>
      <c r="M17" s="117">
        <v>7</v>
      </c>
      <c r="N17" s="112">
        <v>0.53846153846153844</v>
      </c>
      <c r="O17" s="114">
        <v>48</v>
      </c>
      <c r="P17" s="115">
        <v>0.48979591836734693</v>
      </c>
      <c r="Q17" s="116">
        <v>13</v>
      </c>
      <c r="R17" s="118">
        <v>0.48148148148148145</v>
      </c>
      <c r="S17" s="117">
        <v>6</v>
      </c>
      <c r="T17" s="112">
        <v>0.46153846153846156</v>
      </c>
      <c r="U17" s="114">
        <v>47</v>
      </c>
      <c r="V17" s="115">
        <v>0.51086956521739135</v>
      </c>
      <c r="W17" s="116">
        <v>16</v>
      </c>
      <c r="X17" s="118">
        <v>0.47058823529411764</v>
      </c>
      <c r="Y17" s="117">
        <v>7</v>
      </c>
      <c r="Z17" s="112">
        <v>0.7</v>
      </c>
    </row>
    <row r="18" spans="1:26" ht="15.75" x14ac:dyDescent="0.2">
      <c r="A18" s="212">
        <v>10</v>
      </c>
      <c r="B18" s="113" t="s">
        <v>22</v>
      </c>
      <c r="C18" s="114">
        <v>10</v>
      </c>
      <c r="D18" s="115">
        <v>0.43478260869565216</v>
      </c>
      <c r="E18" s="116">
        <v>2</v>
      </c>
      <c r="F18" s="118">
        <v>0.4</v>
      </c>
      <c r="G18" s="117">
        <v>1</v>
      </c>
      <c r="H18" s="112">
        <v>0.33333333333333331</v>
      </c>
      <c r="I18" s="114">
        <v>10</v>
      </c>
      <c r="J18" s="115">
        <v>0.43478260869565216</v>
      </c>
      <c r="K18" s="116">
        <v>5</v>
      </c>
      <c r="L18" s="118">
        <v>0.55555555555555558</v>
      </c>
      <c r="M18" s="117"/>
      <c r="N18" s="112">
        <v>0</v>
      </c>
      <c r="O18" s="114">
        <v>12</v>
      </c>
      <c r="P18" s="115">
        <v>0.5714285714285714</v>
      </c>
      <c r="Q18" s="116">
        <v>6</v>
      </c>
      <c r="R18" s="118">
        <v>0.54545454545454541</v>
      </c>
      <c r="S18" s="117">
        <v>3</v>
      </c>
      <c r="T18" s="112">
        <v>0.6</v>
      </c>
      <c r="U18" s="114">
        <v>15</v>
      </c>
      <c r="V18" s="115">
        <v>0.65217391304347827</v>
      </c>
      <c r="W18" s="116">
        <v>6</v>
      </c>
      <c r="X18" s="118">
        <v>0.75</v>
      </c>
      <c r="Y18" s="117">
        <v>2</v>
      </c>
      <c r="Z18" s="112">
        <v>0.66666666666666663</v>
      </c>
    </row>
    <row r="19" spans="1:26" ht="15.75" x14ac:dyDescent="0.2">
      <c r="A19" s="212">
        <v>11</v>
      </c>
      <c r="B19" s="113" t="s">
        <v>187</v>
      </c>
      <c r="C19" s="114">
        <v>90</v>
      </c>
      <c r="D19" s="115">
        <v>0.625</v>
      </c>
      <c r="E19" s="116">
        <v>44</v>
      </c>
      <c r="F19" s="118">
        <v>0.61971830985915488</v>
      </c>
      <c r="G19" s="117">
        <v>11</v>
      </c>
      <c r="H19" s="112">
        <v>0.44</v>
      </c>
      <c r="I19" s="114">
        <v>89</v>
      </c>
      <c r="J19" s="115">
        <v>0.66917293233082709</v>
      </c>
      <c r="K19" s="116">
        <v>45</v>
      </c>
      <c r="L19" s="118">
        <v>0.7142857142857143</v>
      </c>
      <c r="M19" s="117">
        <v>13</v>
      </c>
      <c r="N19" s="112">
        <v>0.72222222222222221</v>
      </c>
      <c r="O19" s="114">
        <v>84</v>
      </c>
      <c r="P19" s="115">
        <v>0.66666666666666663</v>
      </c>
      <c r="Q19" s="116">
        <v>37</v>
      </c>
      <c r="R19" s="118">
        <v>0.60655737704918034</v>
      </c>
      <c r="S19" s="117">
        <v>14</v>
      </c>
      <c r="T19" s="112">
        <v>0.77777777777777779</v>
      </c>
      <c r="U19" s="114">
        <v>76</v>
      </c>
      <c r="V19" s="115">
        <v>0.6333333333333333</v>
      </c>
      <c r="W19" s="116">
        <v>44</v>
      </c>
      <c r="X19" s="118">
        <v>0.69841269841269837</v>
      </c>
      <c r="Y19" s="117">
        <v>14</v>
      </c>
      <c r="Z19" s="112">
        <v>0.73684210526315785</v>
      </c>
    </row>
    <row r="20" spans="1:26" ht="15.75" x14ac:dyDescent="0.2">
      <c r="A20" s="212">
        <v>12</v>
      </c>
      <c r="B20" s="113" t="s">
        <v>188</v>
      </c>
      <c r="C20" s="114">
        <v>18</v>
      </c>
      <c r="D20" s="115">
        <v>0.48648648648648651</v>
      </c>
      <c r="E20" s="116">
        <v>4</v>
      </c>
      <c r="F20" s="118">
        <v>0.36363636363636365</v>
      </c>
      <c r="G20" s="117">
        <v>2</v>
      </c>
      <c r="H20" s="112">
        <v>0.4</v>
      </c>
      <c r="I20" s="114">
        <v>14</v>
      </c>
      <c r="J20" s="115">
        <v>0.51851851851851849</v>
      </c>
      <c r="K20" s="116">
        <v>4</v>
      </c>
      <c r="L20" s="118">
        <v>0.36363636363636365</v>
      </c>
      <c r="M20" s="117">
        <v>2</v>
      </c>
      <c r="N20" s="112">
        <v>0.4</v>
      </c>
      <c r="O20" s="114">
        <v>11</v>
      </c>
      <c r="P20" s="115">
        <v>0.5</v>
      </c>
      <c r="Q20" s="116">
        <v>4</v>
      </c>
      <c r="R20" s="118">
        <v>0.33333333333333331</v>
      </c>
      <c r="S20" s="117"/>
      <c r="T20" s="112">
        <v>0</v>
      </c>
      <c r="U20" s="114">
        <v>16</v>
      </c>
      <c r="V20" s="115">
        <v>0.64</v>
      </c>
      <c r="W20" s="116">
        <v>7</v>
      </c>
      <c r="X20" s="118">
        <v>0.77777777777777779</v>
      </c>
      <c r="Y20" s="117">
        <v>5</v>
      </c>
      <c r="Z20" s="112">
        <v>1</v>
      </c>
    </row>
    <row r="21" spans="1:26" ht="15.75" x14ac:dyDescent="0.2">
      <c r="A21" s="212">
        <v>13</v>
      </c>
      <c r="B21" s="113" t="s">
        <v>189</v>
      </c>
      <c r="C21" s="114">
        <v>5</v>
      </c>
      <c r="D21" s="115">
        <v>0.5</v>
      </c>
      <c r="E21" s="116"/>
      <c r="F21" s="118">
        <v>0</v>
      </c>
      <c r="G21" s="117"/>
      <c r="H21" s="112">
        <v>0</v>
      </c>
      <c r="I21" s="114">
        <v>5</v>
      </c>
      <c r="J21" s="115">
        <v>0.55555555555555558</v>
      </c>
      <c r="K21" s="116">
        <v>1</v>
      </c>
      <c r="L21" s="118">
        <v>0.33333333333333331</v>
      </c>
      <c r="M21" s="117"/>
      <c r="N21" s="112">
        <v>0</v>
      </c>
      <c r="O21" s="114">
        <v>5</v>
      </c>
      <c r="P21" s="115">
        <v>0.55555555555555558</v>
      </c>
      <c r="Q21" s="116">
        <v>2</v>
      </c>
      <c r="R21" s="118">
        <v>1</v>
      </c>
      <c r="S21" s="117">
        <v>2</v>
      </c>
      <c r="T21" s="112">
        <v>1</v>
      </c>
      <c r="U21" s="114">
        <v>4</v>
      </c>
      <c r="V21" s="115">
        <v>0.44444444444444442</v>
      </c>
      <c r="W21" s="116">
        <v>1</v>
      </c>
      <c r="X21" s="118">
        <v>0.33333333333333331</v>
      </c>
      <c r="Y21" s="117">
        <v>1</v>
      </c>
      <c r="Z21" s="112">
        <v>0.5</v>
      </c>
    </row>
    <row r="22" spans="1:26" ht="15.75" x14ac:dyDescent="0.2">
      <c r="A22" s="212">
        <v>14</v>
      </c>
      <c r="B22" s="119" t="s">
        <v>190</v>
      </c>
      <c r="C22" s="114">
        <v>39</v>
      </c>
      <c r="D22" s="115">
        <v>0.48148148148148145</v>
      </c>
      <c r="E22" s="116">
        <v>19</v>
      </c>
      <c r="F22" s="118">
        <v>0.46341463414634149</v>
      </c>
      <c r="G22" s="117">
        <v>8</v>
      </c>
      <c r="H22" s="112">
        <v>0.61538461538461542</v>
      </c>
      <c r="I22" s="114">
        <v>35</v>
      </c>
      <c r="J22" s="115">
        <v>0.4375</v>
      </c>
      <c r="K22" s="116">
        <v>14</v>
      </c>
      <c r="L22" s="118">
        <v>0.46666666666666667</v>
      </c>
      <c r="M22" s="117">
        <v>5</v>
      </c>
      <c r="N22" s="112">
        <v>0.5</v>
      </c>
      <c r="O22" s="114">
        <v>37</v>
      </c>
      <c r="P22" s="115">
        <v>0.48684210526315791</v>
      </c>
      <c r="Q22" s="116">
        <v>17</v>
      </c>
      <c r="R22" s="118">
        <v>0.54838709677419351</v>
      </c>
      <c r="S22" s="117">
        <v>7</v>
      </c>
      <c r="T22" s="112">
        <v>0.7</v>
      </c>
      <c r="U22" s="114">
        <v>33</v>
      </c>
      <c r="V22" s="115">
        <v>0.45205479452054792</v>
      </c>
      <c r="W22" s="116">
        <v>17</v>
      </c>
      <c r="X22" s="118">
        <v>0.47222222222222221</v>
      </c>
      <c r="Y22" s="117">
        <v>6</v>
      </c>
      <c r="Z22" s="112">
        <v>0.54545454545454541</v>
      </c>
    </row>
    <row r="23" spans="1:26" ht="15.75" x14ac:dyDescent="0.2">
      <c r="A23" s="212">
        <v>15</v>
      </c>
      <c r="B23" s="119" t="s">
        <v>191</v>
      </c>
      <c r="C23" s="114">
        <v>17</v>
      </c>
      <c r="D23" s="115">
        <v>0.36956521739130432</v>
      </c>
      <c r="E23" s="116">
        <v>2</v>
      </c>
      <c r="F23" s="118">
        <v>0.25</v>
      </c>
      <c r="G23" s="117">
        <v>2</v>
      </c>
      <c r="H23" s="112">
        <v>0.4</v>
      </c>
      <c r="I23" s="114">
        <v>14</v>
      </c>
      <c r="J23" s="115">
        <v>0.33333333333333331</v>
      </c>
      <c r="K23" s="116">
        <v>1</v>
      </c>
      <c r="L23" s="118">
        <v>0.14285714285714285</v>
      </c>
      <c r="M23" s="117"/>
      <c r="N23" s="112">
        <v>0</v>
      </c>
      <c r="O23" s="114">
        <v>19</v>
      </c>
      <c r="P23" s="115">
        <v>0.40425531914893614</v>
      </c>
      <c r="Q23" s="116">
        <v>6</v>
      </c>
      <c r="R23" s="118">
        <v>0.42857142857142855</v>
      </c>
      <c r="S23" s="117">
        <v>2</v>
      </c>
      <c r="T23" s="112">
        <v>0.4</v>
      </c>
      <c r="U23" s="114">
        <v>21</v>
      </c>
      <c r="V23" s="115">
        <v>0.44680851063829785</v>
      </c>
      <c r="W23" s="116">
        <v>9</v>
      </c>
      <c r="X23" s="118">
        <v>0.5</v>
      </c>
      <c r="Y23" s="117">
        <v>4</v>
      </c>
      <c r="Z23" s="112">
        <v>0.5714285714285714</v>
      </c>
    </row>
    <row r="24" spans="1:26" ht="15.75" x14ac:dyDescent="0.2">
      <c r="A24" s="212">
        <v>16</v>
      </c>
      <c r="B24" s="113" t="s">
        <v>192</v>
      </c>
      <c r="C24" s="114">
        <v>81</v>
      </c>
      <c r="D24" s="115">
        <v>0.53289473684210531</v>
      </c>
      <c r="E24" s="116">
        <v>25</v>
      </c>
      <c r="F24" s="118">
        <v>0.48076923076923078</v>
      </c>
      <c r="G24" s="117">
        <v>11</v>
      </c>
      <c r="H24" s="112">
        <v>0.57894736842105265</v>
      </c>
      <c r="I24" s="114">
        <v>76</v>
      </c>
      <c r="J24" s="115">
        <v>0.53146853146853146</v>
      </c>
      <c r="K24" s="116">
        <v>24</v>
      </c>
      <c r="L24" s="118">
        <v>0.51063829787234039</v>
      </c>
      <c r="M24" s="117">
        <v>11</v>
      </c>
      <c r="N24" s="112">
        <v>0.55000000000000004</v>
      </c>
      <c r="O24" s="114">
        <v>71</v>
      </c>
      <c r="P24" s="115">
        <v>0.5461538461538461</v>
      </c>
      <c r="Q24" s="116">
        <v>23</v>
      </c>
      <c r="R24" s="118">
        <v>0.56097560975609762</v>
      </c>
      <c r="S24" s="117">
        <v>10</v>
      </c>
      <c r="T24" s="112">
        <v>0.7142857142857143</v>
      </c>
      <c r="U24" s="114">
        <v>68</v>
      </c>
      <c r="V24" s="115">
        <v>0.52713178294573648</v>
      </c>
      <c r="W24" s="116">
        <v>25</v>
      </c>
      <c r="X24" s="118">
        <v>0.58139534883720934</v>
      </c>
      <c r="Y24" s="117">
        <v>16</v>
      </c>
      <c r="Z24" s="112">
        <v>0.72727272727272729</v>
      </c>
    </row>
    <row r="25" spans="1:26" ht="15.75" x14ac:dyDescent="0.2">
      <c r="A25" s="212">
        <v>17</v>
      </c>
      <c r="B25" s="113" t="s">
        <v>29</v>
      </c>
      <c r="C25" s="114">
        <v>20</v>
      </c>
      <c r="D25" s="115">
        <v>0.4</v>
      </c>
      <c r="E25" s="116">
        <v>7</v>
      </c>
      <c r="F25" s="118">
        <v>0.4375</v>
      </c>
      <c r="G25" s="117">
        <v>2</v>
      </c>
      <c r="H25" s="112">
        <v>0.4</v>
      </c>
      <c r="I25" s="114">
        <v>20</v>
      </c>
      <c r="J25" s="115">
        <v>0.39215686274509803</v>
      </c>
      <c r="K25" s="116">
        <v>7</v>
      </c>
      <c r="L25" s="118">
        <v>0.35</v>
      </c>
      <c r="M25" s="117">
        <v>4</v>
      </c>
      <c r="N25" s="112">
        <v>0.5</v>
      </c>
      <c r="O25" s="114">
        <v>19</v>
      </c>
      <c r="P25" s="115">
        <v>0.35849056603773582</v>
      </c>
      <c r="Q25" s="116">
        <v>10</v>
      </c>
      <c r="R25" s="118">
        <v>0.38461538461538464</v>
      </c>
      <c r="S25" s="117">
        <v>3</v>
      </c>
      <c r="T25" s="112">
        <v>0.42857142857142855</v>
      </c>
      <c r="U25" s="114">
        <v>19</v>
      </c>
      <c r="V25" s="115">
        <v>0.3392857142857143</v>
      </c>
      <c r="W25" s="116">
        <v>7</v>
      </c>
      <c r="X25" s="118">
        <v>0.31818181818181818</v>
      </c>
      <c r="Y25" s="117">
        <v>1</v>
      </c>
      <c r="Z25" s="112">
        <v>0.16666666666666666</v>
      </c>
    </row>
    <row r="26" spans="1:26" ht="33.75" x14ac:dyDescent="0.2">
      <c r="A26" s="212">
        <v>18</v>
      </c>
      <c r="B26" s="120" t="s">
        <v>30</v>
      </c>
      <c r="C26" s="114">
        <v>31</v>
      </c>
      <c r="D26" s="115">
        <v>0.44285714285714284</v>
      </c>
      <c r="E26" s="116">
        <v>12</v>
      </c>
      <c r="F26" s="118">
        <v>0.36363636363636365</v>
      </c>
      <c r="G26" s="117">
        <v>5</v>
      </c>
      <c r="H26" s="112">
        <v>0.45454545454545453</v>
      </c>
      <c r="I26" s="114">
        <v>31</v>
      </c>
      <c r="J26" s="115">
        <v>0.46969696969696972</v>
      </c>
      <c r="K26" s="116">
        <v>13</v>
      </c>
      <c r="L26" s="118">
        <v>0.43333333333333335</v>
      </c>
      <c r="M26" s="117">
        <v>6</v>
      </c>
      <c r="N26" s="112">
        <v>0.5</v>
      </c>
      <c r="O26" s="114">
        <v>28</v>
      </c>
      <c r="P26" s="115">
        <v>0.4375</v>
      </c>
      <c r="Q26" s="116">
        <v>15</v>
      </c>
      <c r="R26" s="118">
        <v>0.46875</v>
      </c>
      <c r="S26" s="117">
        <v>8</v>
      </c>
      <c r="T26" s="112">
        <v>0.5</v>
      </c>
      <c r="U26" s="114">
        <v>24</v>
      </c>
      <c r="V26" s="115">
        <v>0.42857142857142855</v>
      </c>
      <c r="W26" s="116">
        <v>8</v>
      </c>
      <c r="X26" s="118">
        <v>0.42105263157894735</v>
      </c>
      <c r="Y26" s="117">
        <v>4</v>
      </c>
      <c r="Z26" s="112">
        <v>0.5714285714285714</v>
      </c>
    </row>
    <row r="27" spans="1:26" ht="15.75" x14ac:dyDescent="0.2">
      <c r="A27" s="212">
        <v>19</v>
      </c>
      <c r="B27" s="113" t="s">
        <v>31</v>
      </c>
      <c r="C27" s="114">
        <v>43</v>
      </c>
      <c r="D27" s="115">
        <v>0.41747572815533979</v>
      </c>
      <c r="E27" s="116">
        <v>12</v>
      </c>
      <c r="F27" s="118">
        <v>0.4</v>
      </c>
      <c r="G27" s="117">
        <v>3</v>
      </c>
      <c r="H27" s="112">
        <v>0.33333333333333331</v>
      </c>
      <c r="I27" s="114">
        <v>47</v>
      </c>
      <c r="J27" s="115">
        <v>0.43119266055045874</v>
      </c>
      <c r="K27" s="116">
        <v>19</v>
      </c>
      <c r="L27" s="118">
        <v>0.45238095238095238</v>
      </c>
      <c r="M27" s="117">
        <v>7</v>
      </c>
      <c r="N27" s="112">
        <v>0.46666666666666667</v>
      </c>
      <c r="O27" s="114">
        <v>45</v>
      </c>
      <c r="P27" s="115">
        <v>0.45918367346938777</v>
      </c>
      <c r="Q27" s="116">
        <v>16</v>
      </c>
      <c r="R27" s="118">
        <v>0.41025641025641024</v>
      </c>
      <c r="S27" s="117">
        <v>9</v>
      </c>
      <c r="T27" s="112">
        <v>0.52941176470588236</v>
      </c>
      <c r="U27" s="114">
        <v>45</v>
      </c>
      <c r="V27" s="115">
        <v>0.4838709677419355</v>
      </c>
      <c r="W27" s="116">
        <v>14</v>
      </c>
      <c r="X27" s="118">
        <v>0.35</v>
      </c>
      <c r="Y27" s="117">
        <v>7</v>
      </c>
      <c r="Z27" s="112">
        <v>0.63636363636363635</v>
      </c>
    </row>
    <row r="28" spans="1:26" ht="15.75" x14ac:dyDescent="0.2">
      <c r="A28" s="212">
        <v>20</v>
      </c>
      <c r="B28" s="113" t="s">
        <v>193</v>
      </c>
      <c r="C28" s="114">
        <v>12</v>
      </c>
      <c r="D28" s="115">
        <v>0.44444444444444442</v>
      </c>
      <c r="E28" s="116">
        <v>8</v>
      </c>
      <c r="F28" s="118">
        <v>0.72727272727272729</v>
      </c>
      <c r="G28" s="117">
        <v>5</v>
      </c>
      <c r="H28" s="112">
        <v>1</v>
      </c>
      <c r="I28" s="114">
        <v>9</v>
      </c>
      <c r="J28" s="115">
        <v>0.34615384615384615</v>
      </c>
      <c r="K28" s="116">
        <v>2</v>
      </c>
      <c r="L28" s="118">
        <v>0.4</v>
      </c>
      <c r="M28" s="117"/>
      <c r="N28" s="112">
        <v>0</v>
      </c>
      <c r="O28" s="114">
        <v>12</v>
      </c>
      <c r="P28" s="115">
        <v>0.42857142857142855</v>
      </c>
      <c r="Q28" s="116">
        <v>4</v>
      </c>
      <c r="R28" s="118">
        <v>0.5</v>
      </c>
      <c r="S28" s="117">
        <v>2</v>
      </c>
      <c r="T28" s="112">
        <v>0.4</v>
      </c>
      <c r="U28" s="114">
        <v>15</v>
      </c>
      <c r="V28" s="115">
        <v>0.5357142857142857</v>
      </c>
      <c r="W28" s="116">
        <v>3</v>
      </c>
      <c r="X28" s="118">
        <v>0.42857142857142855</v>
      </c>
      <c r="Y28" s="117">
        <v>1</v>
      </c>
      <c r="Z28" s="112">
        <v>0.33333333333333331</v>
      </c>
    </row>
    <row r="29" spans="1:26" ht="15.75" x14ac:dyDescent="0.2">
      <c r="A29" s="212">
        <v>21</v>
      </c>
      <c r="B29" s="119" t="s">
        <v>194</v>
      </c>
      <c r="C29" s="114">
        <v>35</v>
      </c>
      <c r="D29" s="115">
        <v>0.3888888888888889</v>
      </c>
      <c r="E29" s="116">
        <v>9</v>
      </c>
      <c r="F29" s="118">
        <v>0.36</v>
      </c>
      <c r="G29" s="117">
        <v>6</v>
      </c>
      <c r="H29" s="112">
        <v>0.46153846153846156</v>
      </c>
      <c r="I29" s="114">
        <v>35</v>
      </c>
      <c r="J29" s="115">
        <v>0.40697674418604651</v>
      </c>
      <c r="K29" s="116">
        <v>13</v>
      </c>
      <c r="L29" s="118">
        <v>0.40625</v>
      </c>
      <c r="M29" s="117">
        <v>9</v>
      </c>
      <c r="N29" s="112">
        <v>0.52941176470588236</v>
      </c>
      <c r="O29" s="114">
        <v>28</v>
      </c>
      <c r="P29" s="115">
        <v>0.35897435897435898</v>
      </c>
      <c r="Q29" s="116">
        <v>10</v>
      </c>
      <c r="R29" s="118">
        <v>0.35714285714285715</v>
      </c>
      <c r="S29" s="117">
        <v>6</v>
      </c>
      <c r="T29" s="112">
        <v>0.46153846153846156</v>
      </c>
      <c r="U29" s="114">
        <v>28</v>
      </c>
      <c r="V29" s="115">
        <v>0.36363636363636365</v>
      </c>
      <c r="W29" s="116">
        <v>10</v>
      </c>
      <c r="X29" s="118">
        <v>0.37037037037037035</v>
      </c>
      <c r="Y29" s="117">
        <v>5</v>
      </c>
      <c r="Z29" s="112">
        <v>0.41666666666666669</v>
      </c>
    </row>
    <row r="30" spans="1:26" ht="22.5" x14ac:dyDescent="0.2">
      <c r="A30" s="212">
        <v>22</v>
      </c>
      <c r="B30" s="119" t="s">
        <v>34</v>
      </c>
      <c r="C30" s="114">
        <v>47</v>
      </c>
      <c r="D30" s="115">
        <v>0.37903225806451613</v>
      </c>
      <c r="E30" s="116">
        <v>18</v>
      </c>
      <c r="F30" s="118">
        <v>0.41860465116279072</v>
      </c>
      <c r="G30" s="117">
        <v>8</v>
      </c>
      <c r="H30" s="112">
        <v>0.44444444444444442</v>
      </c>
      <c r="I30" s="114">
        <v>44</v>
      </c>
      <c r="J30" s="115">
        <v>0.36363636363636365</v>
      </c>
      <c r="K30" s="116">
        <v>16</v>
      </c>
      <c r="L30" s="118">
        <v>0.36363636363636365</v>
      </c>
      <c r="M30" s="117">
        <v>9</v>
      </c>
      <c r="N30" s="112">
        <v>0.47368421052631576</v>
      </c>
      <c r="O30" s="114">
        <v>43</v>
      </c>
      <c r="P30" s="115">
        <v>0.37391304347826088</v>
      </c>
      <c r="Q30" s="116">
        <v>9</v>
      </c>
      <c r="R30" s="118">
        <v>0.25</v>
      </c>
      <c r="S30" s="117">
        <v>4</v>
      </c>
      <c r="T30" s="112">
        <v>0.33333333333333331</v>
      </c>
      <c r="U30" s="114">
        <v>45</v>
      </c>
      <c r="V30" s="115">
        <v>0.38461538461538464</v>
      </c>
      <c r="W30" s="116">
        <v>21</v>
      </c>
      <c r="X30" s="118">
        <v>0.36842105263157893</v>
      </c>
      <c r="Y30" s="117">
        <v>10</v>
      </c>
      <c r="Z30" s="112">
        <v>0.43478260869565216</v>
      </c>
    </row>
    <row r="31" spans="1:26" ht="15.75" x14ac:dyDescent="0.2">
      <c r="A31" s="212">
        <v>23</v>
      </c>
      <c r="B31" s="113" t="s">
        <v>35</v>
      </c>
      <c r="C31" s="114">
        <v>24</v>
      </c>
      <c r="D31" s="115">
        <v>0.2857142857142857</v>
      </c>
      <c r="E31" s="116">
        <v>8</v>
      </c>
      <c r="F31" s="118">
        <v>0.30769230769230771</v>
      </c>
      <c r="G31" s="117">
        <v>3</v>
      </c>
      <c r="H31" s="112">
        <v>0.3</v>
      </c>
      <c r="I31" s="114">
        <v>25</v>
      </c>
      <c r="J31" s="115">
        <v>0.30120481927710846</v>
      </c>
      <c r="K31" s="116">
        <v>8</v>
      </c>
      <c r="L31" s="118">
        <v>0.22857142857142856</v>
      </c>
      <c r="M31" s="117">
        <v>2</v>
      </c>
      <c r="N31" s="112">
        <v>0.15384615384615385</v>
      </c>
      <c r="O31" s="114">
        <v>25</v>
      </c>
      <c r="P31" s="115">
        <v>0.31645569620253167</v>
      </c>
      <c r="Q31" s="116">
        <v>12</v>
      </c>
      <c r="R31" s="118">
        <v>0.4</v>
      </c>
      <c r="S31" s="117">
        <v>5</v>
      </c>
      <c r="T31" s="112">
        <v>0.38461538461538464</v>
      </c>
      <c r="U31" s="114">
        <v>23</v>
      </c>
      <c r="V31" s="115">
        <v>0.29487179487179488</v>
      </c>
      <c r="W31" s="116">
        <v>9</v>
      </c>
      <c r="X31" s="118">
        <v>0.3</v>
      </c>
      <c r="Y31" s="117">
        <v>4</v>
      </c>
      <c r="Z31" s="112">
        <v>0.30769230769230771</v>
      </c>
    </row>
    <row r="32" spans="1:26" ht="15.75" x14ac:dyDescent="0.2">
      <c r="A32" s="212">
        <v>24</v>
      </c>
      <c r="B32" s="113" t="s">
        <v>36</v>
      </c>
      <c r="C32" s="114">
        <v>11</v>
      </c>
      <c r="D32" s="115">
        <v>0.37931034482758619</v>
      </c>
      <c r="E32" s="116">
        <v>5</v>
      </c>
      <c r="F32" s="118">
        <v>0.41666666666666669</v>
      </c>
      <c r="G32" s="117">
        <v>2</v>
      </c>
      <c r="H32" s="112">
        <v>0.66666666666666663</v>
      </c>
      <c r="I32" s="114">
        <v>10</v>
      </c>
      <c r="J32" s="115">
        <v>0.32258064516129031</v>
      </c>
      <c r="K32" s="116">
        <v>5</v>
      </c>
      <c r="L32" s="118">
        <v>0.38461538461538464</v>
      </c>
      <c r="M32" s="117">
        <v>3</v>
      </c>
      <c r="N32" s="112">
        <v>0.6</v>
      </c>
      <c r="O32" s="114">
        <v>9</v>
      </c>
      <c r="P32" s="115">
        <v>0.29032258064516131</v>
      </c>
      <c r="Q32" s="116">
        <v>2</v>
      </c>
      <c r="R32" s="118">
        <v>0.18181818181818182</v>
      </c>
      <c r="S32" s="117">
        <v>1</v>
      </c>
      <c r="T32" s="112">
        <v>0.25</v>
      </c>
      <c r="U32" s="114">
        <v>8</v>
      </c>
      <c r="V32" s="115">
        <v>0.29629629629629628</v>
      </c>
      <c r="W32" s="116">
        <v>2</v>
      </c>
      <c r="X32" s="118">
        <v>0.2</v>
      </c>
      <c r="Y32" s="117">
        <v>1</v>
      </c>
      <c r="Z32" s="112">
        <v>0.33333333333333331</v>
      </c>
    </row>
    <row r="33" spans="1:26" ht="15.75" x14ac:dyDescent="0.2">
      <c r="A33" s="213">
        <v>25</v>
      </c>
      <c r="B33" s="113" t="s">
        <v>37</v>
      </c>
      <c r="C33" s="114">
        <v>10</v>
      </c>
      <c r="D33" s="115">
        <v>7.2992700729927001E-2</v>
      </c>
      <c r="E33" s="116">
        <v>3</v>
      </c>
      <c r="F33" s="118">
        <v>4.6153846153846156E-2</v>
      </c>
      <c r="G33" s="117">
        <v>1</v>
      </c>
      <c r="H33" s="112">
        <v>6.25E-2</v>
      </c>
      <c r="I33" s="114">
        <v>10</v>
      </c>
      <c r="J33" s="115">
        <v>7.575757575757576E-2</v>
      </c>
      <c r="K33" s="116">
        <v>4</v>
      </c>
      <c r="L33" s="118">
        <v>6.3492063492063489E-2</v>
      </c>
      <c r="M33" s="117">
        <v>3</v>
      </c>
      <c r="N33" s="112">
        <v>0.14285714285714285</v>
      </c>
      <c r="O33" s="114">
        <v>8</v>
      </c>
      <c r="P33" s="115">
        <v>6.9565217391304349E-2</v>
      </c>
      <c r="Q33" s="116">
        <v>3</v>
      </c>
      <c r="R33" s="118">
        <v>0.06</v>
      </c>
      <c r="S33" s="117"/>
      <c r="T33" s="112">
        <v>0</v>
      </c>
      <c r="U33" s="114">
        <v>11</v>
      </c>
      <c r="V33" s="115">
        <v>0.10185185185185185</v>
      </c>
      <c r="W33" s="116">
        <v>5</v>
      </c>
      <c r="X33" s="118">
        <v>9.2592592592592587E-2</v>
      </c>
      <c r="Y33" s="117">
        <v>3</v>
      </c>
      <c r="Z33" s="112">
        <v>0.1875</v>
      </c>
    </row>
    <row r="34" spans="1:26" ht="15.75" x14ac:dyDescent="0.2">
      <c r="A34" s="213">
        <v>26</v>
      </c>
      <c r="B34" s="113" t="s">
        <v>38</v>
      </c>
      <c r="C34" s="114">
        <v>41</v>
      </c>
      <c r="D34" s="115">
        <v>0.22043010752688172</v>
      </c>
      <c r="E34" s="116">
        <v>21</v>
      </c>
      <c r="F34" s="118">
        <v>0.22105263157894736</v>
      </c>
      <c r="G34" s="117">
        <v>9</v>
      </c>
      <c r="H34" s="112">
        <v>0.3</v>
      </c>
      <c r="I34" s="114">
        <v>33</v>
      </c>
      <c r="J34" s="115">
        <v>0.19298245614035087</v>
      </c>
      <c r="K34" s="116">
        <v>21</v>
      </c>
      <c r="L34" s="118">
        <v>0.2441860465116279</v>
      </c>
      <c r="M34" s="117">
        <v>10</v>
      </c>
      <c r="N34" s="112">
        <v>0.4</v>
      </c>
      <c r="O34" s="114">
        <v>33</v>
      </c>
      <c r="P34" s="115">
        <v>0.2129032258064516</v>
      </c>
      <c r="Q34" s="116">
        <v>13</v>
      </c>
      <c r="R34" s="118">
        <v>0.17567567567567569</v>
      </c>
      <c r="S34" s="117">
        <v>5</v>
      </c>
      <c r="T34" s="112">
        <v>0.20833333333333334</v>
      </c>
      <c r="U34" s="114">
        <v>35</v>
      </c>
      <c r="V34" s="115">
        <v>0.23333333333333334</v>
      </c>
      <c r="W34" s="116">
        <v>11</v>
      </c>
      <c r="X34" s="118">
        <v>0.15277777777777779</v>
      </c>
      <c r="Y34" s="117">
        <v>5</v>
      </c>
      <c r="Z34" s="112">
        <v>0.23809523809523808</v>
      </c>
    </row>
    <row r="35" spans="1:26" ht="15.75" x14ac:dyDescent="0.2">
      <c r="A35" s="213">
        <v>27</v>
      </c>
      <c r="B35" s="113" t="s">
        <v>39</v>
      </c>
      <c r="C35" s="114">
        <v>36</v>
      </c>
      <c r="D35" s="115">
        <v>0.138996138996139</v>
      </c>
      <c r="E35" s="116">
        <v>14</v>
      </c>
      <c r="F35" s="118">
        <v>0.15217391304347827</v>
      </c>
      <c r="G35" s="117">
        <v>6</v>
      </c>
      <c r="H35" s="112">
        <v>0.15</v>
      </c>
      <c r="I35" s="114">
        <v>39</v>
      </c>
      <c r="J35" s="115">
        <v>0.1598360655737705</v>
      </c>
      <c r="K35" s="116">
        <v>17</v>
      </c>
      <c r="L35" s="118">
        <v>0.17</v>
      </c>
      <c r="M35" s="117">
        <v>10</v>
      </c>
      <c r="N35" s="112">
        <v>0.24390243902439024</v>
      </c>
      <c r="O35" s="114">
        <v>35</v>
      </c>
      <c r="P35" s="115">
        <v>0.15350877192982457</v>
      </c>
      <c r="Q35" s="116">
        <v>13</v>
      </c>
      <c r="R35" s="118">
        <v>0.14444444444444443</v>
      </c>
      <c r="S35" s="117">
        <v>8</v>
      </c>
      <c r="T35" s="112">
        <v>0.23529411764705882</v>
      </c>
      <c r="U35" s="114">
        <v>36</v>
      </c>
      <c r="V35" s="115">
        <v>0.15450643776824036</v>
      </c>
      <c r="W35" s="116">
        <v>9</v>
      </c>
      <c r="X35" s="118">
        <v>0.10975609756097561</v>
      </c>
      <c r="Y35" s="117">
        <v>4</v>
      </c>
      <c r="Z35" s="112">
        <v>0.12903225806451613</v>
      </c>
    </row>
    <row r="36" spans="1:26" ht="15.75" x14ac:dyDescent="0.2">
      <c r="A36" s="213">
        <v>28</v>
      </c>
      <c r="B36" s="113" t="s">
        <v>40</v>
      </c>
      <c r="C36" s="114">
        <v>25</v>
      </c>
      <c r="D36" s="115">
        <v>0.23584905660377359</v>
      </c>
      <c r="E36" s="116">
        <v>7</v>
      </c>
      <c r="F36" s="118">
        <v>0.17948717948717949</v>
      </c>
      <c r="G36" s="117">
        <v>4</v>
      </c>
      <c r="H36" s="112">
        <v>0.26666666666666666</v>
      </c>
      <c r="I36" s="114">
        <v>25</v>
      </c>
      <c r="J36" s="115">
        <v>0.23809523809523808</v>
      </c>
      <c r="K36" s="116">
        <v>10</v>
      </c>
      <c r="L36" s="118">
        <v>0.23809523809523808</v>
      </c>
      <c r="M36" s="117">
        <v>6</v>
      </c>
      <c r="N36" s="112">
        <v>0.4</v>
      </c>
      <c r="O36" s="114">
        <v>24</v>
      </c>
      <c r="P36" s="115">
        <v>0.22857142857142856</v>
      </c>
      <c r="Q36" s="116">
        <v>7</v>
      </c>
      <c r="R36" s="118">
        <v>0.17948717948717949</v>
      </c>
      <c r="S36" s="117">
        <v>1</v>
      </c>
      <c r="T36" s="112">
        <v>8.3333333333333329E-2</v>
      </c>
      <c r="U36" s="114">
        <v>25</v>
      </c>
      <c r="V36" s="115">
        <v>0.25510204081632654</v>
      </c>
      <c r="W36" s="116">
        <v>11</v>
      </c>
      <c r="X36" s="118">
        <v>0.30555555555555558</v>
      </c>
      <c r="Y36" s="117">
        <v>8</v>
      </c>
      <c r="Z36" s="112">
        <v>0.47058823529411764</v>
      </c>
    </row>
    <row r="37" spans="1:26" ht="15.75" x14ac:dyDescent="0.2">
      <c r="A37" s="213">
        <v>29</v>
      </c>
      <c r="B37" s="113" t="s">
        <v>41</v>
      </c>
      <c r="C37" s="114">
        <v>7</v>
      </c>
      <c r="D37" s="115">
        <v>0.21212121212121213</v>
      </c>
      <c r="E37" s="116">
        <v>4</v>
      </c>
      <c r="F37" s="118">
        <v>0.2857142857142857</v>
      </c>
      <c r="G37" s="117">
        <v>1</v>
      </c>
      <c r="H37" s="112">
        <v>0.2</v>
      </c>
      <c r="I37" s="114">
        <v>6</v>
      </c>
      <c r="J37" s="115">
        <v>0.2</v>
      </c>
      <c r="K37" s="116">
        <v>2</v>
      </c>
      <c r="L37" s="118">
        <v>0.2</v>
      </c>
      <c r="M37" s="117">
        <v>1</v>
      </c>
      <c r="N37" s="112">
        <v>0.25</v>
      </c>
      <c r="O37" s="114">
        <v>4</v>
      </c>
      <c r="P37" s="115">
        <v>0.14814814814814814</v>
      </c>
      <c r="Q37" s="116">
        <v>1</v>
      </c>
      <c r="R37" s="118">
        <v>7.6923076923076927E-2</v>
      </c>
      <c r="S37" s="117"/>
      <c r="T37" s="112">
        <v>0</v>
      </c>
      <c r="U37" s="114">
        <v>8</v>
      </c>
      <c r="V37" s="115">
        <v>0.27586206896551724</v>
      </c>
      <c r="W37" s="116">
        <v>4</v>
      </c>
      <c r="X37" s="118">
        <v>0.30769230769230771</v>
      </c>
      <c r="Y37" s="117">
        <v>1</v>
      </c>
      <c r="Z37" s="112">
        <v>0.25</v>
      </c>
    </row>
    <row r="38" spans="1:26" ht="15.75" x14ac:dyDescent="0.2">
      <c r="A38" s="213">
        <v>30</v>
      </c>
      <c r="B38" s="113" t="s">
        <v>42</v>
      </c>
      <c r="C38" s="114">
        <v>12</v>
      </c>
      <c r="D38" s="115">
        <v>0.18181818181818182</v>
      </c>
      <c r="E38" s="116">
        <v>2</v>
      </c>
      <c r="F38" s="118">
        <v>8.3333333333333329E-2</v>
      </c>
      <c r="G38" s="117">
        <v>1</v>
      </c>
      <c r="H38" s="112">
        <v>0.1</v>
      </c>
      <c r="I38" s="114">
        <v>12</v>
      </c>
      <c r="J38" s="115">
        <v>0.21052631578947367</v>
      </c>
      <c r="K38" s="116">
        <v>5</v>
      </c>
      <c r="L38" s="118">
        <v>0.2</v>
      </c>
      <c r="M38" s="117">
        <v>2</v>
      </c>
      <c r="N38" s="112">
        <v>0.2</v>
      </c>
      <c r="O38" s="114">
        <v>11</v>
      </c>
      <c r="P38" s="115">
        <v>0.21568627450980393</v>
      </c>
      <c r="Q38" s="116">
        <v>3</v>
      </c>
      <c r="R38" s="118">
        <v>0.17647058823529413</v>
      </c>
      <c r="S38" s="117">
        <v>2</v>
      </c>
      <c r="T38" s="112">
        <v>0.25</v>
      </c>
      <c r="U38" s="114">
        <v>9</v>
      </c>
      <c r="V38" s="115">
        <v>0.18367346938775511</v>
      </c>
      <c r="W38" s="116">
        <v>5</v>
      </c>
      <c r="X38" s="118">
        <v>0.29411764705882354</v>
      </c>
      <c r="Y38" s="117">
        <v>2</v>
      </c>
      <c r="Z38" s="112">
        <v>0.33333333333333331</v>
      </c>
    </row>
    <row r="39" spans="1:26" ht="15.75" x14ac:dyDescent="0.2">
      <c r="A39" s="213">
        <v>31</v>
      </c>
      <c r="B39" s="113" t="s">
        <v>43</v>
      </c>
      <c r="C39" s="114">
        <v>26</v>
      </c>
      <c r="D39" s="115">
        <v>0.27956989247311825</v>
      </c>
      <c r="E39" s="116">
        <v>11</v>
      </c>
      <c r="F39" s="118">
        <v>0.30555555555555558</v>
      </c>
      <c r="G39" s="117">
        <v>7</v>
      </c>
      <c r="H39" s="112">
        <v>0.3888888888888889</v>
      </c>
      <c r="I39" s="114">
        <v>22</v>
      </c>
      <c r="J39" s="115">
        <v>0.26190476190476192</v>
      </c>
      <c r="K39" s="116">
        <v>6</v>
      </c>
      <c r="L39" s="118">
        <v>0.22222222222222221</v>
      </c>
      <c r="M39" s="117">
        <v>3</v>
      </c>
      <c r="N39" s="112">
        <v>0.27272727272727271</v>
      </c>
      <c r="O39" s="114">
        <v>22</v>
      </c>
      <c r="P39" s="115">
        <v>0.27160493827160492</v>
      </c>
      <c r="Q39" s="116">
        <v>11</v>
      </c>
      <c r="R39" s="118">
        <v>0.33333333333333331</v>
      </c>
      <c r="S39" s="117">
        <v>5</v>
      </c>
      <c r="T39" s="112">
        <v>0.5</v>
      </c>
      <c r="U39" s="114">
        <v>21</v>
      </c>
      <c r="V39" s="115">
        <v>0.26582278481012656</v>
      </c>
      <c r="W39" s="116">
        <v>10</v>
      </c>
      <c r="X39" s="118">
        <v>0.32258064516129031</v>
      </c>
      <c r="Y39" s="117">
        <v>2</v>
      </c>
      <c r="Z39" s="112">
        <v>0.2</v>
      </c>
    </row>
    <row r="40" spans="1:26" ht="15.75" x14ac:dyDescent="0.2">
      <c r="A40" s="213">
        <v>32</v>
      </c>
      <c r="B40" s="113" t="s">
        <v>44</v>
      </c>
      <c r="C40" s="114">
        <v>24</v>
      </c>
      <c r="D40" s="115">
        <v>0.2608695652173913</v>
      </c>
      <c r="E40" s="116">
        <v>10</v>
      </c>
      <c r="F40" s="118">
        <v>0.3125</v>
      </c>
      <c r="G40" s="117">
        <v>6</v>
      </c>
      <c r="H40" s="112">
        <v>0.42857142857142855</v>
      </c>
      <c r="I40" s="114">
        <v>19</v>
      </c>
      <c r="J40" s="115">
        <v>0.23170731707317074</v>
      </c>
      <c r="K40" s="116">
        <v>4</v>
      </c>
      <c r="L40" s="118">
        <v>0.14285714285714285</v>
      </c>
      <c r="M40" s="117">
        <v>3</v>
      </c>
      <c r="N40" s="112">
        <v>0.25</v>
      </c>
      <c r="O40" s="114">
        <v>17</v>
      </c>
      <c r="P40" s="115">
        <v>0.22368421052631579</v>
      </c>
      <c r="Q40" s="116">
        <v>7</v>
      </c>
      <c r="R40" s="118">
        <v>0.22580645161290322</v>
      </c>
      <c r="S40" s="117">
        <v>3</v>
      </c>
      <c r="T40" s="112">
        <v>0.3</v>
      </c>
      <c r="U40" s="114">
        <v>16</v>
      </c>
      <c r="V40" s="115">
        <v>0.22222222222222221</v>
      </c>
      <c r="W40" s="116">
        <v>5</v>
      </c>
      <c r="X40" s="118">
        <v>0.22727272727272727</v>
      </c>
      <c r="Y40" s="117">
        <v>2</v>
      </c>
      <c r="Z40" s="112">
        <v>0.33333333333333331</v>
      </c>
    </row>
    <row r="41" spans="1:26" ht="15.75" x14ac:dyDescent="0.2">
      <c r="A41" s="213">
        <v>33</v>
      </c>
      <c r="B41" s="113" t="s">
        <v>45</v>
      </c>
      <c r="C41" s="114">
        <v>29</v>
      </c>
      <c r="D41" s="115">
        <v>0.34523809523809523</v>
      </c>
      <c r="E41" s="116">
        <v>13</v>
      </c>
      <c r="F41" s="118">
        <v>0.4642857142857143</v>
      </c>
      <c r="G41" s="117">
        <v>6</v>
      </c>
      <c r="H41" s="112">
        <v>0.5</v>
      </c>
      <c r="I41" s="114">
        <v>25</v>
      </c>
      <c r="J41" s="115">
        <v>0.32894736842105265</v>
      </c>
      <c r="K41" s="116">
        <v>7</v>
      </c>
      <c r="L41" s="118">
        <v>0.29166666666666669</v>
      </c>
      <c r="M41" s="117">
        <v>3</v>
      </c>
      <c r="N41" s="112">
        <v>0.23076923076923078</v>
      </c>
      <c r="O41" s="114">
        <v>23</v>
      </c>
      <c r="P41" s="115">
        <v>0.32857142857142857</v>
      </c>
      <c r="Q41" s="116">
        <v>11</v>
      </c>
      <c r="R41" s="118">
        <v>0.44</v>
      </c>
      <c r="S41" s="117">
        <v>6</v>
      </c>
      <c r="T41" s="112">
        <v>0.6</v>
      </c>
      <c r="U41" s="114">
        <v>18</v>
      </c>
      <c r="V41" s="115">
        <v>0.2608695652173913</v>
      </c>
      <c r="W41" s="116">
        <v>7</v>
      </c>
      <c r="X41" s="118">
        <v>0.26923076923076922</v>
      </c>
      <c r="Y41" s="117">
        <v>4</v>
      </c>
      <c r="Z41" s="112">
        <v>0.33333333333333331</v>
      </c>
    </row>
    <row r="42" spans="1:26" ht="15.75" x14ac:dyDescent="0.2">
      <c r="A42" s="213">
        <v>34</v>
      </c>
      <c r="B42" s="113" t="s">
        <v>46</v>
      </c>
      <c r="C42" s="114">
        <v>2</v>
      </c>
      <c r="D42" s="115">
        <v>0.1111111111111111</v>
      </c>
      <c r="E42" s="116">
        <v>2</v>
      </c>
      <c r="F42" s="118">
        <v>0.25</v>
      </c>
      <c r="G42" s="117">
        <v>1</v>
      </c>
      <c r="H42" s="112">
        <v>0.25</v>
      </c>
      <c r="I42" s="114">
        <v>1</v>
      </c>
      <c r="J42" s="115">
        <v>0.05</v>
      </c>
      <c r="K42" s="116">
        <v>1</v>
      </c>
      <c r="L42" s="118">
        <v>0.14285714285714285</v>
      </c>
      <c r="M42" s="117">
        <v>1</v>
      </c>
      <c r="N42" s="112">
        <v>0.33333333333333331</v>
      </c>
      <c r="O42" s="114"/>
      <c r="P42" s="115">
        <v>0</v>
      </c>
      <c r="Q42" s="116"/>
      <c r="R42" s="118">
        <v>0</v>
      </c>
      <c r="S42" s="117"/>
      <c r="T42" s="112">
        <v>0</v>
      </c>
      <c r="U42" s="114"/>
      <c r="V42" s="115">
        <v>0</v>
      </c>
      <c r="W42" s="116"/>
      <c r="X42" s="118">
        <v>0</v>
      </c>
      <c r="Y42" s="117"/>
      <c r="Z42" s="112">
        <v>0</v>
      </c>
    </row>
    <row r="43" spans="1:26" ht="15.75" x14ac:dyDescent="0.2">
      <c r="A43" s="213">
        <v>35</v>
      </c>
      <c r="B43" s="113" t="s">
        <v>47</v>
      </c>
      <c r="C43" s="114">
        <v>12</v>
      </c>
      <c r="D43" s="115">
        <v>0.27906976744186046</v>
      </c>
      <c r="E43" s="116">
        <v>4</v>
      </c>
      <c r="F43" s="118">
        <v>0.25</v>
      </c>
      <c r="G43" s="117">
        <v>2</v>
      </c>
      <c r="H43" s="112">
        <v>0.4</v>
      </c>
      <c r="I43" s="114">
        <v>12</v>
      </c>
      <c r="J43" s="115">
        <v>0.26666666666666666</v>
      </c>
      <c r="K43" s="116">
        <v>4</v>
      </c>
      <c r="L43" s="118">
        <v>0.23529411764705882</v>
      </c>
      <c r="M43" s="117">
        <v>4</v>
      </c>
      <c r="N43" s="112">
        <v>0.66666666666666663</v>
      </c>
      <c r="O43" s="114">
        <v>11</v>
      </c>
      <c r="P43" s="115">
        <v>0.24444444444444444</v>
      </c>
      <c r="Q43" s="116">
        <v>2</v>
      </c>
      <c r="R43" s="118">
        <v>0.13333333333333333</v>
      </c>
      <c r="S43" s="117"/>
      <c r="T43" s="112">
        <v>0</v>
      </c>
      <c r="U43" s="114">
        <v>11</v>
      </c>
      <c r="V43" s="115">
        <v>0.22916666666666666</v>
      </c>
      <c r="W43" s="116">
        <v>4</v>
      </c>
      <c r="X43" s="118">
        <v>0.25</v>
      </c>
      <c r="Y43" s="117">
        <v>3</v>
      </c>
      <c r="Z43" s="112">
        <v>0.27272727272727271</v>
      </c>
    </row>
    <row r="44" spans="1:26" ht="15.75" x14ac:dyDescent="0.2">
      <c r="A44" s="213">
        <v>36</v>
      </c>
      <c r="B44" s="113" t="s">
        <v>195</v>
      </c>
      <c r="C44" s="114">
        <v>6</v>
      </c>
      <c r="D44" s="115">
        <v>0.1875</v>
      </c>
      <c r="E44" s="116">
        <v>5</v>
      </c>
      <c r="F44" s="118">
        <v>0.29411764705882354</v>
      </c>
      <c r="G44" s="117"/>
      <c r="H44" s="112">
        <v>0</v>
      </c>
      <c r="I44" s="114">
        <v>7</v>
      </c>
      <c r="J44" s="115">
        <v>0.2413793103448276</v>
      </c>
      <c r="K44" s="116">
        <v>5</v>
      </c>
      <c r="L44" s="118">
        <v>0.3125</v>
      </c>
      <c r="M44" s="117">
        <v>1</v>
      </c>
      <c r="N44" s="112">
        <v>0.2</v>
      </c>
      <c r="O44" s="114">
        <v>6</v>
      </c>
      <c r="P44" s="115">
        <v>0.21428571428571427</v>
      </c>
      <c r="Q44" s="116">
        <v>5</v>
      </c>
      <c r="R44" s="118">
        <v>0.33333333333333331</v>
      </c>
      <c r="S44" s="117">
        <v>4</v>
      </c>
      <c r="T44" s="112">
        <v>0.66666666666666663</v>
      </c>
      <c r="U44" s="114">
        <v>3</v>
      </c>
      <c r="V44" s="115">
        <v>0.11538461538461539</v>
      </c>
      <c r="W44" s="116">
        <v>1</v>
      </c>
      <c r="X44" s="118">
        <v>0.1</v>
      </c>
      <c r="Y44" s="117">
        <v>1</v>
      </c>
      <c r="Z44" s="112">
        <v>0.33333333333333331</v>
      </c>
    </row>
    <row r="45" spans="1:26" ht="15.75" x14ac:dyDescent="0.2">
      <c r="A45" s="213">
        <v>37</v>
      </c>
      <c r="B45" s="113" t="s">
        <v>196</v>
      </c>
      <c r="C45" s="114">
        <v>5</v>
      </c>
      <c r="D45" s="115">
        <v>0.29411764705882354</v>
      </c>
      <c r="E45" s="116"/>
      <c r="F45" s="118">
        <v>0</v>
      </c>
      <c r="G45" s="117"/>
      <c r="H45" s="112">
        <v>0</v>
      </c>
      <c r="I45" s="114">
        <v>6</v>
      </c>
      <c r="J45" s="115">
        <v>0.35294117647058826</v>
      </c>
      <c r="K45" s="116">
        <v>2</v>
      </c>
      <c r="L45" s="118">
        <v>0.33333333333333331</v>
      </c>
      <c r="M45" s="117">
        <v>1</v>
      </c>
      <c r="N45" s="112">
        <v>0.5</v>
      </c>
      <c r="O45" s="114">
        <v>8</v>
      </c>
      <c r="P45" s="115">
        <v>0.36363636363636365</v>
      </c>
      <c r="Q45" s="116">
        <v>3</v>
      </c>
      <c r="R45" s="118">
        <v>0.33333333333333331</v>
      </c>
      <c r="S45" s="117"/>
      <c r="T45" s="112">
        <v>0</v>
      </c>
      <c r="U45" s="114">
        <v>9</v>
      </c>
      <c r="V45" s="115">
        <v>0.42857142857142855</v>
      </c>
      <c r="W45" s="116">
        <v>5</v>
      </c>
      <c r="X45" s="118">
        <v>0.41666666666666669</v>
      </c>
      <c r="Y45" s="117">
        <v>2</v>
      </c>
      <c r="Z45" s="112">
        <v>0.66666666666666663</v>
      </c>
    </row>
    <row r="46" spans="1:26" ht="15.75" x14ac:dyDescent="0.2">
      <c r="A46" s="213">
        <v>60</v>
      </c>
      <c r="B46" s="113" t="s">
        <v>50</v>
      </c>
      <c r="C46" s="114">
        <v>29</v>
      </c>
      <c r="D46" s="115">
        <v>0.13744075829383887</v>
      </c>
      <c r="E46" s="116">
        <v>14</v>
      </c>
      <c r="F46" s="118">
        <v>0.16666666666666666</v>
      </c>
      <c r="G46" s="117">
        <v>5</v>
      </c>
      <c r="H46" s="112">
        <v>0.17241379310344829</v>
      </c>
      <c r="I46" s="114">
        <v>30</v>
      </c>
      <c r="J46" s="115">
        <v>0.14705882352941177</v>
      </c>
      <c r="K46" s="116">
        <v>14</v>
      </c>
      <c r="L46" s="118">
        <v>0.15909090909090909</v>
      </c>
      <c r="M46" s="117">
        <v>5</v>
      </c>
      <c r="N46" s="112">
        <v>0.16666666666666666</v>
      </c>
      <c r="O46" s="114">
        <v>31</v>
      </c>
      <c r="P46" s="115">
        <v>0.15048543689320387</v>
      </c>
      <c r="Q46" s="116">
        <v>10</v>
      </c>
      <c r="R46" s="118">
        <v>0.12195121951219512</v>
      </c>
      <c r="S46" s="117">
        <v>6</v>
      </c>
      <c r="T46" s="112">
        <v>0.20689655172413793</v>
      </c>
      <c r="U46" s="114">
        <v>27</v>
      </c>
      <c r="V46" s="115">
        <v>0.13500000000000001</v>
      </c>
      <c r="W46" s="116">
        <v>9</v>
      </c>
      <c r="X46" s="118">
        <v>0.11538461538461539</v>
      </c>
      <c r="Y46" s="117">
        <v>3</v>
      </c>
      <c r="Z46" s="112">
        <v>0.13043478260869565</v>
      </c>
    </row>
    <row r="47" spans="1:26" ht="15.75" x14ac:dyDescent="0.2">
      <c r="A47" s="213">
        <v>61</v>
      </c>
      <c r="B47" s="113" t="s">
        <v>51</v>
      </c>
      <c r="C47" s="114">
        <v>16</v>
      </c>
      <c r="D47" s="115">
        <v>0.11347517730496454</v>
      </c>
      <c r="E47" s="116">
        <v>6</v>
      </c>
      <c r="F47" s="118">
        <v>0.10169491525423729</v>
      </c>
      <c r="G47" s="117">
        <v>4</v>
      </c>
      <c r="H47" s="112">
        <v>0.2</v>
      </c>
      <c r="I47" s="114">
        <v>14</v>
      </c>
      <c r="J47" s="115">
        <v>0.10071942446043165</v>
      </c>
      <c r="K47" s="116">
        <v>5</v>
      </c>
      <c r="L47" s="118">
        <v>8.9285714285714288E-2</v>
      </c>
      <c r="M47" s="117">
        <v>3</v>
      </c>
      <c r="N47" s="112">
        <v>0.125</v>
      </c>
      <c r="O47" s="114">
        <v>16</v>
      </c>
      <c r="P47" s="115">
        <v>0.12121212121212122</v>
      </c>
      <c r="Q47" s="116">
        <v>6</v>
      </c>
      <c r="R47" s="118">
        <v>0.10714285714285714</v>
      </c>
      <c r="S47" s="117">
        <v>3</v>
      </c>
      <c r="T47" s="112">
        <v>0.15789473684210525</v>
      </c>
      <c r="U47" s="114">
        <v>14</v>
      </c>
      <c r="V47" s="115">
        <v>0.11382113821138211</v>
      </c>
      <c r="W47" s="116">
        <v>8</v>
      </c>
      <c r="X47" s="118">
        <v>0.15094339622641509</v>
      </c>
      <c r="Y47" s="117">
        <v>2</v>
      </c>
      <c r="Z47" s="112">
        <v>0.10526315789473684</v>
      </c>
    </row>
    <row r="48" spans="1:26" ht="15.75" x14ac:dyDescent="0.2">
      <c r="A48" s="213">
        <v>62</v>
      </c>
      <c r="B48" s="113" t="s">
        <v>52</v>
      </c>
      <c r="C48" s="114">
        <v>26</v>
      </c>
      <c r="D48" s="115">
        <v>0.24074074074074073</v>
      </c>
      <c r="E48" s="116">
        <v>14</v>
      </c>
      <c r="F48" s="118">
        <v>0.2857142857142857</v>
      </c>
      <c r="G48" s="117">
        <v>4</v>
      </c>
      <c r="H48" s="112">
        <v>0.30769230769230771</v>
      </c>
      <c r="I48" s="114">
        <v>23</v>
      </c>
      <c r="J48" s="115">
        <v>0.22549019607843138</v>
      </c>
      <c r="K48" s="116">
        <v>9</v>
      </c>
      <c r="L48" s="118">
        <v>0.20454545454545456</v>
      </c>
      <c r="M48" s="117">
        <v>5</v>
      </c>
      <c r="N48" s="112">
        <v>0.27777777777777779</v>
      </c>
      <c r="O48" s="114">
        <v>17</v>
      </c>
      <c r="P48" s="115">
        <v>0.18279569892473119</v>
      </c>
      <c r="Q48" s="116">
        <v>6</v>
      </c>
      <c r="R48" s="118">
        <v>0.15789473684210525</v>
      </c>
      <c r="S48" s="117">
        <v>4</v>
      </c>
      <c r="T48" s="112">
        <v>0.26666666666666666</v>
      </c>
      <c r="U48" s="114">
        <v>19</v>
      </c>
      <c r="V48" s="115">
        <v>0.22093023255813954</v>
      </c>
      <c r="W48" s="116">
        <v>6</v>
      </c>
      <c r="X48" s="118">
        <v>0.1875</v>
      </c>
      <c r="Y48" s="117">
        <v>2</v>
      </c>
      <c r="Z48" s="112">
        <v>0.2857142857142857</v>
      </c>
    </row>
    <row r="49" spans="1:26" ht="15.75" x14ac:dyDescent="0.2">
      <c r="A49" s="213">
        <v>63</v>
      </c>
      <c r="B49" s="113" t="s">
        <v>53</v>
      </c>
      <c r="C49" s="114">
        <v>16</v>
      </c>
      <c r="D49" s="115">
        <v>0.11347517730496454</v>
      </c>
      <c r="E49" s="116">
        <v>7</v>
      </c>
      <c r="F49" s="118">
        <v>0.11290322580645161</v>
      </c>
      <c r="G49" s="117">
        <v>2</v>
      </c>
      <c r="H49" s="112">
        <v>8.3333333333333329E-2</v>
      </c>
      <c r="I49" s="114">
        <v>15</v>
      </c>
      <c r="J49" s="115">
        <v>0.11194029850746269</v>
      </c>
      <c r="K49" s="116">
        <v>7</v>
      </c>
      <c r="L49" s="118">
        <v>0.12962962962962962</v>
      </c>
      <c r="M49" s="117">
        <v>4</v>
      </c>
      <c r="N49" s="112">
        <v>0.18181818181818182</v>
      </c>
      <c r="O49" s="114">
        <v>16</v>
      </c>
      <c r="P49" s="115">
        <v>0.11678832116788321</v>
      </c>
      <c r="Q49" s="116">
        <v>3</v>
      </c>
      <c r="R49" s="118">
        <v>6.25E-2</v>
      </c>
      <c r="S49" s="117">
        <v>2</v>
      </c>
      <c r="T49" s="112">
        <v>0.15384615384615385</v>
      </c>
      <c r="U49" s="114">
        <v>16</v>
      </c>
      <c r="V49" s="115">
        <v>0.11764705882352941</v>
      </c>
      <c r="W49" s="116">
        <v>5</v>
      </c>
      <c r="X49" s="118">
        <v>9.6153846153846159E-2</v>
      </c>
      <c r="Y49" s="117">
        <v>3</v>
      </c>
      <c r="Z49" s="112">
        <v>0.15789473684210525</v>
      </c>
    </row>
    <row r="50" spans="1:26" ht="15.75" x14ac:dyDescent="0.2">
      <c r="A50" s="213">
        <v>64</v>
      </c>
      <c r="B50" s="113" t="s">
        <v>54</v>
      </c>
      <c r="C50" s="114">
        <v>34</v>
      </c>
      <c r="D50" s="115">
        <v>0.40963855421686746</v>
      </c>
      <c r="E50" s="116">
        <v>13</v>
      </c>
      <c r="F50" s="118">
        <v>0.39393939393939392</v>
      </c>
      <c r="G50" s="117">
        <v>6</v>
      </c>
      <c r="H50" s="112">
        <v>0.54545454545454541</v>
      </c>
      <c r="I50" s="114">
        <v>29</v>
      </c>
      <c r="J50" s="115">
        <v>0.38157894736842107</v>
      </c>
      <c r="K50" s="116">
        <v>11</v>
      </c>
      <c r="L50" s="118">
        <v>0.39285714285714285</v>
      </c>
      <c r="M50" s="117">
        <v>3</v>
      </c>
      <c r="N50" s="112">
        <v>0.33333333333333331</v>
      </c>
      <c r="O50" s="114">
        <v>27</v>
      </c>
      <c r="P50" s="115">
        <v>0.38028169014084506</v>
      </c>
      <c r="Q50" s="116">
        <v>12</v>
      </c>
      <c r="R50" s="118">
        <v>0.42857142857142855</v>
      </c>
      <c r="S50" s="117">
        <v>4</v>
      </c>
      <c r="T50" s="112">
        <v>0.44444444444444442</v>
      </c>
      <c r="U50" s="114">
        <v>28</v>
      </c>
      <c r="V50" s="115">
        <v>0.3888888888888889</v>
      </c>
      <c r="W50" s="116">
        <v>11</v>
      </c>
      <c r="X50" s="118">
        <v>0.40740740740740738</v>
      </c>
      <c r="Y50" s="117">
        <v>7</v>
      </c>
      <c r="Z50" s="112">
        <v>0.46666666666666667</v>
      </c>
    </row>
    <row r="51" spans="1:26" ht="15.75" x14ac:dyDescent="0.2">
      <c r="A51" s="213">
        <v>65</v>
      </c>
      <c r="B51" s="113" t="s">
        <v>55</v>
      </c>
      <c r="C51" s="114">
        <v>41</v>
      </c>
      <c r="D51" s="115">
        <v>0.44086021505376344</v>
      </c>
      <c r="E51" s="116">
        <v>15</v>
      </c>
      <c r="F51" s="118">
        <v>0.39473684210526316</v>
      </c>
      <c r="G51" s="117">
        <v>3</v>
      </c>
      <c r="H51" s="112">
        <v>0.25</v>
      </c>
      <c r="I51" s="114">
        <v>42</v>
      </c>
      <c r="J51" s="115">
        <v>0.48837209302325579</v>
      </c>
      <c r="K51" s="116">
        <v>19</v>
      </c>
      <c r="L51" s="118">
        <v>0.48717948717948717</v>
      </c>
      <c r="M51" s="117">
        <v>8</v>
      </c>
      <c r="N51" s="112">
        <v>0.5714285714285714</v>
      </c>
      <c r="O51" s="114">
        <v>43</v>
      </c>
      <c r="P51" s="115">
        <v>0.5</v>
      </c>
      <c r="Q51" s="116">
        <v>16</v>
      </c>
      <c r="R51" s="118">
        <v>0.44444444444444442</v>
      </c>
      <c r="S51" s="117">
        <v>9</v>
      </c>
      <c r="T51" s="112">
        <v>0.6428571428571429</v>
      </c>
      <c r="U51" s="114">
        <v>41</v>
      </c>
      <c r="V51" s="115">
        <v>0.51249999999999996</v>
      </c>
      <c r="W51" s="116">
        <v>11</v>
      </c>
      <c r="X51" s="118">
        <v>0.34375</v>
      </c>
      <c r="Y51" s="117">
        <v>4</v>
      </c>
      <c r="Z51" s="112">
        <v>0.36363636363636365</v>
      </c>
    </row>
    <row r="52" spans="1:26" ht="15.75" x14ac:dyDescent="0.2">
      <c r="A52" s="213">
        <v>66</v>
      </c>
      <c r="B52" s="113" t="s">
        <v>56</v>
      </c>
      <c r="C52" s="114">
        <v>16</v>
      </c>
      <c r="D52" s="115">
        <v>0.34042553191489361</v>
      </c>
      <c r="E52" s="116">
        <v>3</v>
      </c>
      <c r="F52" s="118">
        <v>0.27272727272727271</v>
      </c>
      <c r="G52" s="117">
        <v>1</v>
      </c>
      <c r="H52" s="112">
        <v>0.33333333333333331</v>
      </c>
      <c r="I52" s="114">
        <v>17</v>
      </c>
      <c r="J52" s="115">
        <v>0.34693877551020408</v>
      </c>
      <c r="K52" s="116">
        <v>2</v>
      </c>
      <c r="L52" s="118">
        <v>0.14285714285714285</v>
      </c>
      <c r="M52" s="117"/>
      <c r="N52" s="112">
        <v>0</v>
      </c>
      <c r="O52" s="114">
        <v>17</v>
      </c>
      <c r="P52" s="115">
        <v>0.32692307692307693</v>
      </c>
      <c r="Q52" s="116">
        <v>5</v>
      </c>
      <c r="R52" s="118">
        <v>0.25</v>
      </c>
      <c r="S52" s="117">
        <v>2</v>
      </c>
      <c r="T52" s="112">
        <v>0.33333333333333331</v>
      </c>
      <c r="U52" s="114">
        <v>19</v>
      </c>
      <c r="V52" s="115">
        <v>0.35849056603773582</v>
      </c>
      <c r="W52" s="116">
        <v>7</v>
      </c>
      <c r="X52" s="118">
        <v>0.3888888888888889</v>
      </c>
      <c r="Y52" s="117">
        <v>4</v>
      </c>
      <c r="Z52" s="112">
        <v>0.5</v>
      </c>
    </row>
    <row r="53" spans="1:26" ht="15.75" x14ac:dyDescent="0.2">
      <c r="A53" s="213">
        <v>67</v>
      </c>
      <c r="B53" s="113" t="s">
        <v>57</v>
      </c>
      <c r="C53" s="114">
        <v>21</v>
      </c>
      <c r="D53" s="115">
        <v>0.375</v>
      </c>
      <c r="E53" s="116">
        <v>7</v>
      </c>
      <c r="F53" s="118">
        <v>0.35</v>
      </c>
      <c r="G53" s="117">
        <v>2</v>
      </c>
      <c r="H53" s="112">
        <v>0.22222222222222221</v>
      </c>
      <c r="I53" s="114">
        <v>19</v>
      </c>
      <c r="J53" s="115">
        <v>0.38</v>
      </c>
      <c r="K53" s="116">
        <v>6</v>
      </c>
      <c r="L53" s="118">
        <v>0.42857142857142855</v>
      </c>
      <c r="M53" s="117">
        <v>2</v>
      </c>
      <c r="N53" s="112">
        <v>0.25</v>
      </c>
      <c r="O53" s="114">
        <v>19</v>
      </c>
      <c r="P53" s="115">
        <v>0.39583333333333331</v>
      </c>
      <c r="Q53" s="116">
        <v>8</v>
      </c>
      <c r="R53" s="118">
        <v>0.47058823529411764</v>
      </c>
      <c r="S53" s="117">
        <v>4</v>
      </c>
      <c r="T53" s="112">
        <v>0.44444444444444442</v>
      </c>
      <c r="U53" s="114">
        <v>20</v>
      </c>
      <c r="V53" s="115">
        <v>0.40816326530612246</v>
      </c>
      <c r="W53" s="116">
        <v>9</v>
      </c>
      <c r="X53" s="118">
        <v>0.45</v>
      </c>
      <c r="Y53" s="117">
        <v>4</v>
      </c>
      <c r="Z53" s="112">
        <v>0.5</v>
      </c>
    </row>
    <row r="54" spans="1:26" ht="15.75" x14ac:dyDescent="0.2">
      <c r="A54" s="213">
        <v>68</v>
      </c>
      <c r="B54" s="113" t="s">
        <v>58</v>
      </c>
      <c r="C54" s="114">
        <v>17</v>
      </c>
      <c r="D54" s="115">
        <v>0.4358974358974359</v>
      </c>
      <c r="E54" s="116">
        <v>6</v>
      </c>
      <c r="F54" s="118">
        <v>0.5</v>
      </c>
      <c r="G54" s="117">
        <v>3</v>
      </c>
      <c r="H54" s="112">
        <v>0.6</v>
      </c>
      <c r="I54" s="114">
        <v>15</v>
      </c>
      <c r="J54" s="115">
        <v>0.41666666666666669</v>
      </c>
      <c r="K54" s="116">
        <v>7</v>
      </c>
      <c r="L54" s="118">
        <v>0.58333333333333337</v>
      </c>
      <c r="M54" s="117">
        <v>2</v>
      </c>
      <c r="N54" s="112">
        <v>0.66666666666666663</v>
      </c>
      <c r="O54" s="114">
        <v>13</v>
      </c>
      <c r="P54" s="115">
        <v>0.3611111111111111</v>
      </c>
      <c r="Q54" s="116">
        <v>4</v>
      </c>
      <c r="R54" s="118">
        <v>0.26666666666666666</v>
      </c>
      <c r="S54" s="117">
        <v>2</v>
      </c>
      <c r="T54" s="112">
        <v>0.33333333333333331</v>
      </c>
      <c r="U54" s="114">
        <v>13</v>
      </c>
      <c r="V54" s="115">
        <v>0.38235294117647056</v>
      </c>
      <c r="W54" s="116">
        <v>3</v>
      </c>
      <c r="X54" s="118">
        <v>0.25</v>
      </c>
      <c r="Y54" s="117">
        <v>1</v>
      </c>
      <c r="Z54" s="112">
        <v>0.25</v>
      </c>
    </row>
    <row r="55" spans="1:26" ht="15.75" x14ac:dyDescent="0.2">
      <c r="A55" s="213">
        <v>69</v>
      </c>
      <c r="B55" s="113" t="s">
        <v>59</v>
      </c>
      <c r="C55" s="114">
        <v>14</v>
      </c>
      <c r="D55" s="115">
        <v>0.4375</v>
      </c>
      <c r="E55" s="116">
        <v>3</v>
      </c>
      <c r="F55" s="118">
        <v>0.33333333333333331</v>
      </c>
      <c r="G55" s="117">
        <v>2</v>
      </c>
      <c r="H55" s="112">
        <v>0.66666666666666663</v>
      </c>
      <c r="I55" s="114">
        <v>14</v>
      </c>
      <c r="J55" s="115">
        <v>0.4375</v>
      </c>
      <c r="K55" s="116">
        <v>3</v>
      </c>
      <c r="L55" s="118">
        <v>0.27272727272727271</v>
      </c>
      <c r="M55" s="117"/>
      <c r="N55" s="112">
        <v>0</v>
      </c>
      <c r="O55" s="114">
        <v>14</v>
      </c>
      <c r="P55" s="115">
        <v>0.51851851851851849</v>
      </c>
      <c r="Q55" s="116">
        <v>5</v>
      </c>
      <c r="R55" s="118">
        <v>0.5</v>
      </c>
      <c r="S55" s="117">
        <v>3</v>
      </c>
      <c r="T55" s="112">
        <v>0.5</v>
      </c>
      <c r="U55" s="114">
        <v>14</v>
      </c>
      <c r="V55" s="115">
        <v>0.53846153846153844</v>
      </c>
      <c r="W55" s="116">
        <v>3</v>
      </c>
      <c r="X55" s="118">
        <v>0.42857142857142855</v>
      </c>
      <c r="Y55" s="117"/>
      <c r="Z55" s="112">
        <v>0</v>
      </c>
    </row>
    <row r="56" spans="1:26" ht="15.75" x14ac:dyDescent="0.2">
      <c r="A56" s="212">
        <v>70</v>
      </c>
      <c r="B56" s="113" t="s">
        <v>197</v>
      </c>
      <c r="C56" s="114">
        <v>34</v>
      </c>
      <c r="D56" s="115">
        <v>0.5074626865671642</v>
      </c>
      <c r="E56" s="116">
        <v>14</v>
      </c>
      <c r="F56" s="118">
        <v>0.56000000000000005</v>
      </c>
      <c r="G56" s="117">
        <v>6</v>
      </c>
      <c r="H56" s="112">
        <v>0.66666666666666663</v>
      </c>
      <c r="I56" s="114">
        <v>34</v>
      </c>
      <c r="J56" s="115">
        <v>0.5074626865671642</v>
      </c>
      <c r="K56" s="116">
        <v>14</v>
      </c>
      <c r="L56" s="118">
        <v>0.56000000000000005</v>
      </c>
      <c r="M56" s="117">
        <v>10</v>
      </c>
      <c r="N56" s="112">
        <v>0.66666666666666663</v>
      </c>
      <c r="O56" s="114">
        <v>28</v>
      </c>
      <c r="P56" s="115">
        <v>0.44444444444444442</v>
      </c>
      <c r="Q56" s="116">
        <v>12</v>
      </c>
      <c r="R56" s="118">
        <v>0.44444444444444442</v>
      </c>
      <c r="S56" s="117">
        <v>6</v>
      </c>
      <c r="T56" s="112">
        <v>0.5</v>
      </c>
      <c r="U56" s="114">
        <v>32</v>
      </c>
      <c r="V56" s="115">
        <v>0.48484848484848486</v>
      </c>
      <c r="W56" s="116">
        <v>18</v>
      </c>
      <c r="X56" s="118">
        <v>0.48648648648648651</v>
      </c>
      <c r="Y56" s="117">
        <v>7</v>
      </c>
      <c r="Z56" s="112">
        <v>0.58333333333333337</v>
      </c>
    </row>
    <row r="57" spans="1:26" ht="15.75" x14ac:dyDescent="0.2">
      <c r="A57" s="212">
        <v>71</v>
      </c>
      <c r="B57" s="113" t="s">
        <v>61</v>
      </c>
      <c r="C57" s="114">
        <v>30</v>
      </c>
      <c r="D57" s="115">
        <v>0.5</v>
      </c>
      <c r="E57" s="116">
        <v>13</v>
      </c>
      <c r="F57" s="118">
        <v>0.54166666666666663</v>
      </c>
      <c r="G57" s="117">
        <v>4</v>
      </c>
      <c r="H57" s="112">
        <v>0.44444444444444442</v>
      </c>
      <c r="I57" s="114">
        <v>32</v>
      </c>
      <c r="J57" s="115">
        <v>0.53333333333333333</v>
      </c>
      <c r="K57" s="116">
        <v>13</v>
      </c>
      <c r="L57" s="118">
        <v>0.56521739130434778</v>
      </c>
      <c r="M57" s="117">
        <v>4</v>
      </c>
      <c r="N57" s="112">
        <v>0.5</v>
      </c>
      <c r="O57" s="114">
        <v>32</v>
      </c>
      <c r="P57" s="115">
        <v>0.5423728813559322</v>
      </c>
      <c r="Q57" s="116">
        <v>13</v>
      </c>
      <c r="R57" s="118">
        <v>0.54166666666666663</v>
      </c>
      <c r="S57" s="117">
        <v>4</v>
      </c>
      <c r="T57" s="112">
        <v>0.44444444444444442</v>
      </c>
      <c r="U57" s="114">
        <v>34</v>
      </c>
      <c r="V57" s="115">
        <v>0.58620689655172409</v>
      </c>
      <c r="W57" s="116">
        <v>21</v>
      </c>
      <c r="X57" s="118">
        <v>0.61764705882352944</v>
      </c>
      <c r="Y57" s="117">
        <v>8</v>
      </c>
      <c r="Z57" s="112">
        <v>0.88888888888888884</v>
      </c>
    </row>
    <row r="58" spans="1:26" ht="15.75" x14ac:dyDescent="0.2">
      <c r="A58" s="212">
        <v>72</v>
      </c>
      <c r="B58" s="113" t="s">
        <v>62</v>
      </c>
      <c r="C58" s="114">
        <v>1</v>
      </c>
      <c r="D58" s="115">
        <v>0.2</v>
      </c>
      <c r="E58" s="116">
        <v>1</v>
      </c>
      <c r="F58" s="118">
        <v>0.33333333333333331</v>
      </c>
      <c r="G58" s="117"/>
      <c r="H58" s="112"/>
      <c r="I58" s="114">
        <v>2</v>
      </c>
      <c r="J58" s="115">
        <v>0.2857142857142857</v>
      </c>
      <c r="K58" s="116">
        <v>1</v>
      </c>
      <c r="L58" s="118">
        <v>0.25</v>
      </c>
      <c r="M58" s="117">
        <v>1</v>
      </c>
      <c r="N58" s="112"/>
      <c r="O58" s="114">
        <v>3</v>
      </c>
      <c r="P58" s="115">
        <v>0.375</v>
      </c>
      <c r="Q58" s="116">
        <v>1</v>
      </c>
      <c r="R58" s="118">
        <v>0.2</v>
      </c>
      <c r="S58" s="117"/>
      <c r="T58" s="112"/>
      <c r="U58" s="114">
        <v>3</v>
      </c>
      <c r="V58" s="115">
        <v>0.33333333333333331</v>
      </c>
      <c r="W58" s="116">
        <v>2</v>
      </c>
      <c r="X58" s="118">
        <v>0.33333333333333331</v>
      </c>
      <c r="Y58" s="117"/>
      <c r="Z58" s="112"/>
    </row>
    <row r="59" spans="1:26" ht="15.75" x14ac:dyDescent="0.2">
      <c r="A59" s="212">
        <v>73</v>
      </c>
      <c r="B59" s="113" t="s">
        <v>63</v>
      </c>
      <c r="C59" s="114">
        <v>4</v>
      </c>
      <c r="D59" s="115">
        <v>0.5714285714285714</v>
      </c>
      <c r="E59" s="116">
        <v>3</v>
      </c>
      <c r="F59" s="118">
        <v>0.6</v>
      </c>
      <c r="G59" s="117">
        <v>2</v>
      </c>
      <c r="H59" s="112">
        <v>1</v>
      </c>
      <c r="I59" s="114">
        <v>2</v>
      </c>
      <c r="J59" s="115">
        <v>0.33333333333333331</v>
      </c>
      <c r="K59" s="116">
        <v>1</v>
      </c>
      <c r="L59" s="118">
        <v>0.5</v>
      </c>
      <c r="M59" s="117"/>
      <c r="N59" s="112">
        <v>0</v>
      </c>
      <c r="O59" s="114">
        <v>2</v>
      </c>
      <c r="P59" s="115">
        <v>0.33333333333333331</v>
      </c>
      <c r="Q59" s="116">
        <v>2</v>
      </c>
      <c r="R59" s="118">
        <v>0.66666666666666663</v>
      </c>
      <c r="S59" s="117">
        <v>1</v>
      </c>
      <c r="T59" s="112">
        <v>1</v>
      </c>
      <c r="U59" s="114">
        <v>2</v>
      </c>
      <c r="V59" s="115">
        <v>0.2857142857142857</v>
      </c>
      <c r="W59" s="116">
        <v>1</v>
      </c>
      <c r="X59" s="118">
        <v>0.2</v>
      </c>
      <c r="Y59" s="117"/>
      <c r="Z59" s="112">
        <v>0</v>
      </c>
    </row>
    <row r="60" spans="1:26" ht="15.75" x14ac:dyDescent="0.2">
      <c r="A60" s="214">
        <v>74</v>
      </c>
      <c r="B60" s="121" t="s">
        <v>64</v>
      </c>
      <c r="C60" s="122">
        <v>15</v>
      </c>
      <c r="D60" s="123">
        <v>0.28301886792452829</v>
      </c>
      <c r="E60" s="124">
        <v>8</v>
      </c>
      <c r="F60" s="125">
        <v>0.2857142857142857</v>
      </c>
      <c r="G60" s="117">
        <v>2</v>
      </c>
      <c r="H60" s="112">
        <v>0.25</v>
      </c>
      <c r="I60" s="122">
        <v>15</v>
      </c>
      <c r="J60" s="123">
        <v>0.28301886792452829</v>
      </c>
      <c r="K60" s="124">
        <v>8</v>
      </c>
      <c r="L60" s="125">
        <v>0.2857142857142857</v>
      </c>
      <c r="M60" s="117">
        <v>3</v>
      </c>
      <c r="N60" s="112">
        <v>0.3</v>
      </c>
      <c r="O60" s="122">
        <v>13</v>
      </c>
      <c r="P60" s="123">
        <v>0.26</v>
      </c>
      <c r="Q60" s="124">
        <v>9</v>
      </c>
      <c r="R60" s="125">
        <v>0.32142857142857145</v>
      </c>
      <c r="S60" s="117">
        <v>4</v>
      </c>
      <c r="T60" s="112">
        <v>0.44444444444444442</v>
      </c>
      <c r="U60" s="122">
        <v>14</v>
      </c>
      <c r="V60" s="123">
        <v>0.25925925925925924</v>
      </c>
      <c r="W60" s="124">
        <v>9</v>
      </c>
      <c r="X60" s="125">
        <v>0.27272727272727271</v>
      </c>
      <c r="Y60" s="117">
        <v>2</v>
      </c>
      <c r="Z60" s="112">
        <v>0.4</v>
      </c>
    </row>
    <row r="61" spans="1:26" ht="15.75" x14ac:dyDescent="0.2">
      <c r="A61" s="214">
        <v>76</v>
      </c>
      <c r="B61" s="121" t="s">
        <v>65</v>
      </c>
      <c r="C61" s="122">
        <v>2</v>
      </c>
      <c r="D61" s="123">
        <v>0.25</v>
      </c>
      <c r="E61" s="124">
        <v>1</v>
      </c>
      <c r="F61" s="125">
        <v>0.33333333333333331</v>
      </c>
      <c r="G61" s="117"/>
      <c r="H61" s="112"/>
      <c r="I61" s="122">
        <v>3</v>
      </c>
      <c r="J61" s="123">
        <v>0.42857142857142855</v>
      </c>
      <c r="K61" s="124">
        <v>2</v>
      </c>
      <c r="L61" s="125">
        <v>1</v>
      </c>
      <c r="M61" s="117"/>
      <c r="N61" s="112"/>
      <c r="O61" s="122">
        <v>3</v>
      </c>
      <c r="P61" s="123">
        <v>0.42857142857142855</v>
      </c>
      <c r="Q61" s="124">
        <v>1</v>
      </c>
      <c r="R61" s="125">
        <v>0.5</v>
      </c>
      <c r="S61" s="117">
        <v>1</v>
      </c>
      <c r="T61" s="112"/>
      <c r="U61" s="122">
        <v>2</v>
      </c>
      <c r="V61" s="123">
        <v>0.4</v>
      </c>
      <c r="W61" s="124">
        <v>1</v>
      </c>
      <c r="X61" s="125">
        <v>1</v>
      </c>
      <c r="Y61" s="117">
        <v>1</v>
      </c>
      <c r="Z61" s="112">
        <v>1</v>
      </c>
    </row>
    <row r="62" spans="1:26" ht="15.75" x14ac:dyDescent="0.2">
      <c r="A62" s="214">
        <v>77</v>
      </c>
      <c r="B62" s="121" t="s">
        <v>66</v>
      </c>
      <c r="C62" s="122">
        <v>1</v>
      </c>
      <c r="D62" s="123">
        <v>0.2</v>
      </c>
      <c r="E62" s="124"/>
      <c r="F62" s="125"/>
      <c r="G62" s="117"/>
      <c r="H62" s="112"/>
      <c r="I62" s="122"/>
      <c r="J62" s="123">
        <v>0</v>
      </c>
      <c r="K62" s="124"/>
      <c r="L62" s="125"/>
      <c r="M62" s="117"/>
      <c r="N62" s="112"/>
      <c r="O62" s="122"/>
      <c r="P62" s="123">
        <v>0</v>
      </c>
      <c r="Q62" s="124"/>
      <c r="R62" s="125"/>
      <c r="S62" s="117"/>
      <c r="T62" s="112"/>
      <c r="U62" s="122"/>
      <c r="V62" s="123">
        <v>0</v>
      </c>
      <c r="W62" s="124"/>
      <c r="X62" s="125"/>
      <c r="Y62" s="117"/>
      <c r="Z62" s="112"/>
    </row>
    <row r="63" spans="1:26" ht="15.75" x14ac:dyDescent="0.2">
      <c r="A63" s="215">
        <v>85</v>
      </c>
      <c r="B63" s="113" t="s">
        <v>67</v>
      </c>
      <c r="C63" s="114">
        <v>10</v>
      </c>
      <c r="D63" s="115">
        <v>0.35714285714285715</v>
      </c>
      <c r="E63" s="116">
        <v>3</v>
      </c>
      <c r="F63" s="118">
        <v>0.33333333333333331</v>
      </c>
      <c r="G63" s="117"/>
      <c r="H63" s="112">
        <v>0</v>
      </c>
      <c r="I63" s="114">
        <v>12</v>
      </c>
      <c r="J63" s="115">
        <v>0.44444444444444442</v>
      </c>
      <c r="K63" s="116">
        <v>5</v>
      </c>
      <c r="L63" s="118">
        <v>0.625</v>
      </c>
      <c r="M63" s="117">
        <v>1</v>
      </c>
      <c r="N63" s="112">
        <v>0.33333333333333331</v>
      </c>
      <c r="O63" s="114">
        <v>13</v>
      </c>
      <c r="P63" s="115">
        <v>0.43333333333333335</v>
      </c>
      <c r="Q63" s="116">
        <v>5</v>
      </c>
      <c r="R63" s="118">
        <v>0.55555555555555558</v>
      </c>
      <c r="S63" s="117">
        <v>3</v>
      </c>
      <c r="T63" s="112">
        <v>0.6</v>
      </c>
      <c r="U63" s="114">
        <v>15</v>
      </c>
      <c r="V63" s="115">
        <v>0.46875</v>
      </c>
      <c r="W63" s="116">
        <v>5</v>
      </c>
      <c r="X63" s="118">
        <v>0.5</v>
      </c>
      <c r="Y63" s="117">
        <v>2</v>
      </c>
      <c r="Z63" s="112">
        <v>0.66666666666666663</v>
      </c>
    </row>
    <row r="64" spans="1:26" ht="15.75" x14ac:dyDescent="0.2">
      <c r="A64" s="215">
        <v>86</v>
      </c>
      <c r="B64" s="113" t="s">
        <v>68</v>
      </c>
      <c r="C64" s="114">
        <v>17</v>
      </c>
      <c r="D64" s="115">
        <v>0.36956521739130432</v>
      </c>
      <c r="E64" s="116">
        <v>7</v>
      </c>
      <c r="F64" s="118">
        <v>0.36842105263157893</v>
      </c>
      <c r="G64" s="117">
        <v>3</v>
      </c>
      <c r="H64" s="112">
        <v>0.42857142857142855</v>
      </c>
      <c r="I64" s="114">
        <v>18</v>
      </c>
      <c r="J64" s="115">
        <v>0.38297872340425532</v>
      </c>
      <c r="K64" s="116">
        <v>5</v>
      </c>
      <c r="L64" s="118">
        <v>0.29411764705882354</v>
      </c>
      <c r="M64" s="117">
        <v>2</v>
      </c>
      <c r="N64" s="112">
        <v>0.2857142857142857</v>
      </c>
      <c r="O64" s="114">
        <v>17</v>
      </c>
      <c r="P64" s="115">
        <v>0.37777777777777777</v>
      </c>
      <c r="Q64" s="116">
        <v>4</v>
      </c>
      <c r="R64" s="118">
        <v>0.2857142857142857</v>
      </c>
      <c r="S64" s="117">
        <v>2</v>
      </c>
      <c r="T64" s="112">
        <v>0.33333333333333331</v>
      </c>
      <c r="U64" s="114">
        <v>15</v>
      </c>
      <c r="V64" s="115">
        <v>0.35714285714285715</v>
      </c>
      <c r="W64" s="116">
        <v>7</v>
      </c>
      <c r="X64" s="118">
        <v>0.3888888888888889</v>
      </c>
      <c r="Y64" s="117">
        <v>3</v>
      </c>
      <c r="Z64" s="112">
        <v>0.42857142857142855</v>
      </c>
    </row>
    <row r="65" spans="1:26" ht="15.75" x14ac:dyDescent="0.2">
      <c r="A65" s="215">
        <v>87</v>
      </c>
      <c r="B65" s="113" t="s">
        <v>69</v>
      </c>
      <c r="C65" s="114">
        <v>14</v>
      </c>
      <c r="D65" s="115">
        <v>0.4</v>
      </c>
      <c r="E65" s="116">
        <v>7</v>
      </c>
      <c r="F65" s="118">
        <v>0.3888888888888889</v>
      </c>
      <c r="G65" s="117">
        <v>2</v>
      </c>
      <c r="H65" s="112">
        <v>0.25</v>
      </c>
      <c r="I65" s="114">
        <v>13</v>
      </c>
      <c r="J65" s="115">
        <v>0.48148148148148145</v>
      </c>
      <c r="K65" s="116">
        <v>5</v>
      </c>
      <c r="L65" s="118">
        <v>0.45454545454545453</v>
      </c>
      <c r="M65" s="117">
        <v>2</v>
      </c>
      <c r="N65" s="112">
        <v>0.4</v>
      </c>
      <c r="O65" s="114">
        <v>12</v>
      </c>
      <c r="P65" s="115">
        <v>0.46153846153846156</v>
      </c>
      <c r="Q65" s="116">
        <v>5</v>
      </c>
      <c r="R65" s="118">
        <v>0.5</v>
      </c>
      <c r="S65" s="117">
        <v>2</v>
      </c>
      <c r="T65" s="112">
        <v>0.66666666666666663</v>
      </c>
      <c r="U65" s="114">
        <v>13</v>
      </c>
      <c r="V65" s="115">
        <v>0.48148148148148145</v>
      </c>
      <c r="W65" s="116">
        <v>4</v>
      </c>
      <c r="X65" s="118">
        <v>0.33333333333333331</v>
      </c>
      <c r="Y65" s="117">
        <v>1</v>
      </c>
      <c r="Z65" s="112">
        <v>0.2</v>
      </c>
    </row>
    <row r="66" spans="1:26" ht="15.75" x14ac:dyDescent="0.2">
      <c r="A66" s="29">
        <v>90</v>
      </c>
      <c r="B66" s="310" t="s">
        <v>183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>
        <v>1</v>
      </c>
      <c r="V66" s="115">
        <v>1</v>
      </c>
      <c r="W66" s="116"/>
      <c r="X66" s="118"/>
      <c r="Y66" s="117"/>
      <c r="Z66" s="112"/>
    </row>
    <row r="67" spans="1:26" ht="15.75" x14ac:dyDescent="0.2">
      <c r="A67" s="269">
        <v>91</v>
      </c>
      <c r="B67" s="270" t="s">
        <v>178</v>
      </c>
      <c r="C67" s="271"/>
      <c r="D67" s="245"/>
      <c r="E67" s="272"/>
      <c r="F67" s="273"/>
      <c r="G67" s="274"/>
      <c r="H67" s="275"/>
      <c r="I67" s="271"/>
      <c r="J67" s="245"/>
      <c r="K67" s="272"/>
      <c r="L67" s="273"/>
      <c r="M67" s="274"/>
      <c r="N67" s="275"/>
      <c r="O67" s="271">
        <v>1</v>
      </c>
      <c r="P67" s="245"/>
      <c r="Q67" s="272">
        <v>1</v>
      </c>
      <c r="R67" s="273"/>
      <c r="S67" s="274"/>
      <c r="T67" s="275"/>
      <c r="U67" s="271">
        <v>1</v>
      </c>
      <c r="V67" s="115">
        <v>1</v>
      </c>
      <c r="W67" s="272">
        <v>1</v>
      </c>
      <c r="X67" s="118">
        <v>1</v>
      </c>
      <c r="Y67" s="274">
        <v>1</v>
      </c>
      <c r="Z67" s="112">
        <v>1</v>
      </c>
    </row>
    <row r="68" spans="1:26" ht="16.5" thickBot="1" x14ac:dyDescent="0.25">
      <c r="A68" s="222"/>
      <c r="B68" s="220" t="s">
        <v>9</v>
      </c>
      <c r="C68" s="301">
        <v>1511</v>
      </c>
      <c r="D68" s="302">
        <v>0.33645067913604987</v>
      </c>
      <c r="E68" s="303">
        <v>570</v>
      </c>
      <c r="F68" s="304">
        <v>0.33391915641476272</v>
      </c>
      <c r="G68" s="141">
        <v>240</v>
      </c>
      <c r="H68" s="305">
        <v>0.37325038880248834</v>
      </c>
      <c r="I68" s="301">
        <v>1446</v>
      </c>
      <c r="J68" s="302">
        <v>0.33588850174216028</v>
      </c>
      <c r="K68" s="303">
        <v>553</v>
      </c>
      <c r="L68" s="304">
        <v>0.33233173076923078</v>
      </c>
      <c r="M68" s="141">
        <v>234</v>
      </c>
      <c r="N68" s="305">
        <v>0.37083993660855785</v>
      </c>
      <c r="O68" s="301">
        <v>1390</v>
      </c>
      <c r="P68" s="302">
        <v>0.33672480620155038</v>
      </c>
      <c r="Q68" s="303">
        <v>539</v>
      </c>
      <c r="R68" s="304">
        <v>0.33169230769230768</v>
      </c>
      <c r="S68" s="141">
        <v>249</v>
      </c>
      <c r="T68" s="305">
        <v>0.4102141680395387</v>
      </c>
      <c r="U68" s="301">
        <v>1352</v>
      </c>
      <c r="V68" s="302">
        <v>0.33867735470941884</v>
      </c>
      <c r="W68" s="303">
        <v>542</v>
      </c>
      <c r="X68" s="304">
        <v>0.33622828784119108</v>
      </c>
      <c r="Y68" s="141">
        <v>232</v>
      </c>
      <c r="Z68" s="305">
        <v>0.4</v>
      </c>
    </row>
    <row r="69" spans="1:26" x14ac:dyDescent="0.2">
      <c r="A69" s="218" t="s">
        <v>179</v>
      </c>
      <c r="B69" s="221"/>
    </row>
    <row r="70" spans="1:26" x14ac:dyDescent="0.2">
      <c r="A70" s="99" t="s">
        <v>168</v>
      </c>
    </row>
  </sheetData>
  <mergeCells count="18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  <mergeCell ref="U7:V7"/>
    <mergeCell ref="W7:X7"/>
    <mergeCell ref="Y7:Z7"/>
    <mergeCell ref="S7:T7"/>
    <mergeCell ref="U6:Z6"/>
  </mergeCells>
  <conditionalFormatting sqref="P9:P68 D9:D68 J9:J68 V9:V68">
    <cfRule type="cellIs" dxfId="25" priority="9" operator="greaterThan">
      <formula>50%</formula>
    </cfRule>
  </conditionalFormatting>
  <conditionalFormatting sqref="R9:R68 F9:F68 L9:L68 X9:X68">
    <cfRule type="expression" dxfId="24" priority="6">
      <formula>F9&gt;D9</formula>
    </cfRule>
  </conditionalFormatting>
  <conditionalFormatting sqref="T9:T68 H9:H68 N9:N68 Z9:Z68">
    <cfRule type="expression" dxfId="23" priority="3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showZeros="0" topLeftCell="C1" zoomScale="85" zoomScaleNormal="85" workbookViewId="0">
      <selection activeCell="U9" sqref="U9:Z68"/>
    </sheetView>
  </sheetViews>
  <sheetFormatPr baseColWidth="10" defaultColWidth="11.42578125" defaultRowHeight="12.75" x14ac:dyDescent="0.2"/>
  <cols>
    <col min="1" max="1" width="8.140625" style="97" customWidth="1"/>
    <col min="2" max="2" width="54" style="97" customWidth="1"/>
    <col min="3" max="3" width="12" style="97" customWidth="1"/>
    <col min="4" max="4" width="9.85546875" style="207" customWidth="1"/>
    <col min="5" max="8" width="9.85546875" style="97" customWidth="1"/>
    <col min="9" max="9" width="12.42578125" style="97" customWidth="1"/>
    <col min="10" max="10" width="9.85546875" style="207" customWidth="1"/>
    <col min="11" max="14" width="9.85546875" style="97" customWidth="1"/>
    <col min="15" max="15" width="12.42578125" style="97" customWidth="1"/>
    <col min="16" max="16" width="9.85546875" style="97" customWidth="1"/>
    <col min="17" max="17" width="10.85546875" style="97" customWidth="1"/>
    <col min="18" max="18" width="10.28515625" style="97" customWidth="1"/>
    <col min="19" max="19" width="9.85546875" style="97" customWidth="1"/>
    <col min="20" max="20" width="10.140625" style="97" customWidth="1"/>
    <col min="21" max="21" width="12.85546875" style="97" customWidth="1"/>
    <col min="22" max="22" width="9.85546875" style="97" customWidth="1"/>
    <col min="23" max="23" width="10.85546875" style="97" customWidth="1"/>
    <col min="24" max="24" width="9.5703125" style="97" customWidth="1"/>
    <col min="25" max="25" width="10" style="97" customWidth="1"/>
    <col min="26" max="26" width="9.85546875" style="97" customWidth="1"/>
    <col min="27" max="16384" width="11.42578125" style="97"/>
  </cols>
  <sheetData>
    <row r="1" spans="1:26" ht="6" customHeight="1" x14ac:dyDescent="0.2"/>
    <row r="2" spans="1:26" ht="18.75" x14ac:dyDescent="0.2">
      <c r="A2" s="360" t="s">
        <v>210</v>
      </c>
      <c r="B2" s="360"/>
      <c r="C2" s="360"/>
      <c r="D2" s="360"/>
      <c r="E2" s="360"/>
      <c r="F2" s="360"/>
      <c r="G2" s="360"/>
      <c r="H2" s="360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4" spans="1:26" x14ac:dyDescent="0.2">
      <c r="A4" s="375" t="s">
        <v>169</v>
      </c>
      <c r="B4" s="376"/>
      <c r="C4" s="376"/>
      <c r="D4" s="376"/>
      <c r="E4" s="376"/>
      <c r="F4" s="376"/>
      <c r="G4" s="376"/>
      <c r="H4" s="376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</row>
    <row r="5" spans="1:26" ht="13.5" thickBot="1" x14ac:dyDescent="0.25">
      <c r="C5" s="98"/>
      <c r="D5" s="206"/>
      <c r="E5" s="98"/>
      <c r="F5" s="98"/>
      <c r="G5" s="98"/>
      <c r="H5" s="98"/>
      <c r="I5" s="98"/>
      <c r="J5" s="206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6" s="99" customFormat="1" ht="15.75" x14ac:dyDescent="0.2">
      <c r="B6" s="6"/>
      <c r="C6" s="369">
        <v>2019</v>
      </c>
      <c r="D6" s="370"/>
      <c r="E6" s="370"/>
      <c r="F6" s="370"/>
      <c r="G6" s="370"/>
      <c r="H6" s="371"/>
      <c r="I6" s="369">
        <v>2020</v>
      </c>
      <c r="J6" s="370"/>
      <c r="K6" s="370"/>
      <c r="L6" s="370"/>
      <c r="M6" s="370"/>
      <c r="N6" s="371"/>
      <c r="O6" s="369">
        <v>2021</v>
      </c>
      <c r="P6" s="370"/>
      <c r="Q6" s="370"/>
      <c r="R6" s="370"/>
      <c r="S6" s="370"/>
      <c r="T6" s="371"/>
      <c r="U6" s="369">
        <v>2022</v>
      </c>
      <c r="V6" s="370"/>
      <c r="W6" s="370"/>
      <c r="X6" s="370"/>
      <c r="Y6" s="370"/>
      <c r="Z6" s="371"/>
    </row>
    <row r="7" spans="1:26" s="99" customFormat="1" ht="16.5" thickBot="1" x14ac:dyDescent="0.25">
      <c r="A7" s="223"/>
      <c r="B7" s="6"/>
      <c r="C7" s="363" t="s">
        <v>118</v>
      </c>
      <c r="D7" s="364"/>
      <c r="E7" s="365" t="s">
        <v>119</v>
      </c>
      <c r="F7" s="366"/>
      <c r="G7" s="367" t="s">
        <v>120</v>
      </c>
      <c r="H7" s="368"/>
      <c r="I7" s="363" t="s">
        <v>118</v>
      </c>
      <c r="J7" s="364"/>
      <c r="K7" s="365" t="s">
        <v>119</v>
      </c>
      <c r="L7" s="366"/>
      <c r="M7" s="367" t="s">
        <v>120</v>
      </c>
      <c r="N7" s="368"/>
      <c r="O7" s="363" t="s">
        <v>118</v>
      </c>
      <c r="P7" s="372"/>
      <c r="Q7" s="365" t="s">
        <v>119</v>
      </c>
      <c r="R7" s="364"/>
      <c r="S7" s="372" t="s">
        <v>120</v>
      </c>
      <c r="T7" s="368"/>
      <c r="U7" s="363" t="s">
        <v>118</v>
      </c>
      <c r="V7" s="372"/>
      <c r="W7" s="365" t="s">
        <v>119</v>
      </c>
      <c r="X7" s="364"/>
      <c r="Y7" s="372" t="s">
        <v>120</v>
      </c>
      <c r="Z7" s="368"/>
    </row>
    <row r="8" spans="1:26" s="99" customFormat="1" ht="37.9" customHeight="1" x14ac:dyDescent="0.2">
      <c r="A8" s="209" t="s">
        <v>10</v>
      </c>
      <c r="B8" s="20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81</v>
      </c>
      <c r="D9" s="108">
        <v>0.40099009900990101</v>
      </c>
      <c r="E9" s="109">
        <v>14</v>
      </c>
      <c r="F9" s="110">
        <v>0.27450980392156865</v>
      </c>
      <c r="G9" s="111">
        <v>8</v>
      </c>
      <c r="H9" s="112">
        <v>0.33333333333333331</v>
      </c>
      <c r="I9" s="107">
        <v>81</v>
      </c>
      <c r="J9" s="108">
        <v>0.40099009900990101</v>
      </c>
      <c r="K9" s="109">
        <v>21</v>
      </c>
      <c r="L9" s="110">
        <v>0.36842105263157893</v>
      </c>
      <c r="M9" s="111">
        <v>12</v>
      </c>
      <c r="N9" s="112">
        <v>0.44444444444444442</v>
      </c>
      <c r="O9" s="107">
        <v>85</v>
      </c>
      <c r="P9" s="108">
        <v>0.4228855721393035</v>
      </c>
      <c r="Q9" s="109">
        <v>15</v>
      </c>
      <c r="R9" s="110">
        <v>0.26315789473684209</v>
      </c>
      <c r="S9" s="111">
        <v>10</v>
      </c>
      <c r="T9" s="112">
        <v>0.43478260869565216</v>
      </c>
      <c r="U9" s="107">
        <v>82</v>
      </c>
      <c r="V9" s="108">
        <v>0.4039408866995074</v>
      </c>
      <c r="W9" s="109">
        <v>13</v>
      </c>
      <c r="X9" s="110">
        <v>0.27659574468085107</v>
      </c>
      <c r="Y9" s="111">
        <v>8</v>
      </c>
      <c r="Z9" s="112">
        <v>0.34782608695652173</v>
      </c>
    </row>
    <row r="10" spans="1:26" ht="15.75" x14ac:dyDescent="0.2">
      <c r="A10" s="211">
        <v>2</v>
      </c>
      <c r="B10" s="113" t="s">
        <v>14</v>
      </c>
      <c r="C10" s="114">
        <v>48</v>
      </c>
      <c r="D10" s="115">
        <v>0.32432432432432434</v>
      </c>
      <c r="E10" s="116">
        <v>16</v>
      </c>
      <c r="F10" s="118">
        <v>0.38095238095238093</v>
      </c>
      <c r="G10" s="117">
        <v>7</v>
      </c>
      <c r="H10" s="112">
        <v>0.41176470588235292</v>
      </c>
      <c r="I10" s="114">
        <v>50</v>
      </c>
      <c r="J10" s="115">
        <v>0.32051282051282054</v>
      </c>
      <c r="K10" s="116">
        <v>13</v>
      </c>
      <c r="L10" s="118">
        <v>0.40625</v>
      </c>
      <c r="M10" s="117">
        <v>7</v>
      </c>
      <c r="N10" s="112">
        <v>0.36842105263157893</v>
      </c>
      <c r="O10" s="114">
        <v>50</v>
      </c>
      <c r="P10" s="115">
        <v>0.33783783783783783</v>
      </c>
      <c r="Q10" s="116">
        <v>9</v>
      </c>
      <c r="R10" s="118">
        <v>0.27272727272727271</v>
      </c>
      <c r="S10" s="117">
        <v>4</v>
      </c>
      <c r="T10" s="112">
        <v>0.26666666666666666</v>
      </c>
      <c r="U10" s="114">
        <v>59</v>
      </c>
      <c r="V10" s="115">
        <v>0.38064516129032255</v>
      </c>
      <c r="W10" s="116">
        <v>9</v>
      </c>
      <c r="X10" s="118">
        <v>0.28125</v>
      </c>
      <c r="Y10" s="117">
        <v>4</v>
      </c>
      <c r="Z10" s="112">
        <v>0.23529411764705882</v>
      </c>
    </row>
    <row r="11" spans="1:26" ht="15.75" x14ac:dyDescent="0.2">
      <c r="A11" s="211">
        <v>3</v>
      </c>
      <c r="B11" s="113" t="s">
        <v>15</v>
      </c>
      <c r="C11" s="114">
        <v>9</v>
      </c>
      <c r="D11" s="115">
        <v>0.25714285714285712</v>
      </c>
      <c r="E11" s="116">
        <v>1</v>
      </c>
      <c r="F11" s="118">
        <v>0.14285714285714285</v>
      </c>
      <c r="G11" s="117"/>
      <c r="H11" s="112">
        <v>0</v>
      </c>
      <c r="I11" s="114">
        <v>8</v>
      </c>
      <c r="J11" s="115">
        <v>0.22857142857142856</v>
      </c>
      <c r="K11" s="116">
        <v>2</v>
      </c>
      <c r="L11" s="118">
        <v>0.25</v>
      </c>
      <c r="M11" s="117">
        <v>2</v>
      </c>
      <c r="N11" s="112">
        <v>0.5</v>
      </c>
      <c r="O11" s="114">
        <v>9</v>
      </c>
      <c r="P11" s="115">
        <v>0.23684210526315788</v>
      </c>
      <c r="Q11" s="116">
        <v>1</v>
      </c>
      <c r="R11" s="118">
        <v>0.1</v>
      </c>
      <c r="S11" s="117"/>
      <c r="T11" s="112">
        <v>0</v>
      </c>
      <c r="U11" s="114">
        <v>11</v>
      </c>
      <c r="V11" s="115">
        <v>0.27500000000000002</v>
      </c>
      <c r="W11" s="116">
        <v>4</v>
      </c>
      <c r="X11" s="118">
        <v>0.2857142857142857</v>
      </c>
      <c r="Y11" s="117">
        <v>4</v>
      </c>
      <c r="Z11" s="112">
        <v>0.5</v>
      </c>
    </row>
    <row r="12" spans="1:26" ht="15.75" x14ac:dyDescent="0.2">
      <c r="A12" s="211">
        <v>4</v>
      </c>
      <c r="B12" s="113" t="s">
        <v>16</v>
      </c>
      <c r="C12" s="114">
        <v>7</v>
      </c>
      <c r="D12" s="115">
        <v>0.15909090909090909</v>
      </c>
      <c r="E12" s="116">
        <v>1</v>
      </c>
      <c r="F12" s="118">
        <v>0.1</v>
      </c>
      <c r="G12" s="117">
        <v>1</v>
      </c>
      <c r="H12" s="112">
        <v>0.25</v>
      </c>
      <c r="I12" s="114">
        <v>7</v>
      </c>
      <c r="J12" s="115">
        <v>0.17073170731707318</v>
      </c>
      <c r="K12" s="116">
        <v>1</v>
      </c>
      <c r="L12" s="118">
        <v>0.1111111111111111</v>
      </c>
      <c r="M12" s="117">
        <v>1</v>
      </c>
      <c r="N12" s="112">
        <v>0.2</v>
      </c>
      <c r="O12" s="114">
        <v>7</v>
      </c>
      <c r="P12" s="115">
        <v>0.17499999999999999</v>
      </c>
      <c r="Q12" s="116">
        <v>1</v>
      </c>
      <c r="R12" s="118">
        <v>0.1111111111111111</v>
      </c>
      <c r="S12" s="117">
        <v>1</v>
      </c>
      <c r="T12" s="112">
        <v>0.2</v>
      </c>
      <c r="U12" s="114">
        <v>13</v>
      </c>
      <c r="V12" s="115">
        <v>0.30232558139534882</v>
      </c>
      <c r="W12" s="116">
        <v>1</v>
      </c>
      <c r="X12" s="118">
        <v>9.0909090909090912E-2</v>
      </c>
      <c r="Y12" s="117"/>
      <c r="Z12" s="112">
        <v>0</v>
      </c>
    </row>
    <row r="13" spans="1:26" ht="15.75" x14ac:dyDescent="0.2">
      <c r="A13" s="211">
        <v>5</v>
      </c>
      <c r="B13" s="113" t="s">
        <v>17</v>
      </c>
      <c r="C13" s="114">
        <v>48</v>
      </c>
      <c r="D13" s="115">
        <v>0.27906976744186046</v>
      </c>
      <c r="E13" s="116">
        <v>10</v>
      </c>
      <c r="F13" s="118">
        <v>0.23255813953488372</v>
      </c>
      <c r="G13" s="117">
        <v>8</v>
      </c>
      <c r="H13" s="112">
        <v>0.36363636363636365</v>
      </c>
      <c r="I13" s="114">
        <v>43</v>
      </c>
      <c r="J13" s="115">
        <v>0.25748502994011974</v>
      </c>
      <c r="K13" s="116">
        <v>9</v>
      </c>
      <c r="L13" s="118">
        <v>0.19148936170212766</v>
      </c>
      <c r="M13" s="117">
        <v>5</v>
      </c>
      <c r="N13" s="112">
        <v>0.29411764705882354</v>
      </c>
      <c r="O13" s="114">
        <v>45</v>
      </c>
      <c r="P13" s="115">
        <v>0.25862068965517243</v>
      </c>
      <c r="Q13" s="116">
        <v>9</v>
      </c>
      <c r="R13" s="118">
        <v>0.19565217391304349</v>
      </c>
      <c r="S13" s="117">
        <v>7</v>
      </c>
      <c r="T13" s="112">
        <v>0.36842105263157893</v>
      </c>
      <c r="U13" s="114">
        <v>47</v>
      </c>
      <c r="V13" s="115">
        <v>0.2655367231638418</v>
      </c>
      <c r="W13" s="116">
        <v>9</v>
      </c>
      <c r="X13" s="118">
        <v>0.15254237288135594</v>
      </c>
      <c r="Y13" s="117">
        <v>4</v>
      </c>
      <c r="Z13" s="112">
        <v>0.19047619047619047</v>
      </c>
    </row>
    <row r="14" spans="1:26" ht="15.75" x14ac:dyDescent="0.2">
      <c r="A14" s="211">
        <v>6</v>
      </c>
      <c r="B14" s="113" t="s">
        <v>185</v>
      </c>
      <c r="C14" s="114">
        <v>41</v>
      </c>
      <c r="D14" s="115">
        <v>0.3014705882352941</v>
      </c>
      <c r="E14" s="116">
        <v>15</v>
      </c>
      <c r="F14" s="118">
        <v>0.28846153846153844</v>
      </c>
      <c r="G14" s="117">
        <v>8</v>
      </c>
      <c r="H14" s="112">
        <v>0.5</v>
      </c>
      <c r="I14" s="114">
        <v>43</v>
      </c>
      <c r="J14" s="115">
        <v>0.29251700680272108</v>
      </c>
      <c r="K14" s="116">
        <v>15</v>
      </c>
      <c r="L14" s="118">
        <v>0.26785714285714285</v>
      </c>
      <c r="M14" s="117">
        <v>7</v>
      </c>
      <c r="N14" s="112">
        <v>0.36842105263157893</v>
      </c>
      <c r="O14" s="114">
        <v>49</v>
      </c>
      <c r="P14" s="115">
        <v>0.33108108108108109</v>
      </c>
      <c r="Q14" s="116">
        <v>17</v>
      </c>
      <c r="R14" s="118">
        <v>0.34</v>
      </c>
      <c r="S14" s="117">
        <v>9</v>
      </c>
      <c r="T14" s="112">
        <v>0.47368421052631576</v>
      </c>
      <c r="U14" s="114">
        <v>53</v>
      </c>
      <c r="V14" s="115">
        <v>0.34415584415584416</v>
      </c>
      <c r="W14" s="116">
        <v>16</v>
      </c>
      <c r="X14" s="118">
        <v>0.25396825396825395</v>
      </c>
      <c r="Y14" s="117">
        <v>6</v>
      </c>
      <c r="Z14" s="112">
        <v>0.3</v>
      </c>
    </row>
    <row r="15" spans="1:26" ht="15.75" x14ac:dyDescent="0.2">
      <c r="A15" s="212">
        <v>7</v>
      </c>
      <c r="B15" s="113" t="s">
        <v>186</v>
      </c>
      <c r="C15" s="114">
        <v>42</v>
      </c>
      <c r="D15" s="115">
        <v>0.53846153846153844</v>
      </c>
      <c r="E15" s="116">
        <v>9</v>
      </c>
      <c r="F15" s="118">
        <v>0.42857142857142855</v>
      </c>
      <c r="G15" s="117">
        <v>6</v>
      </c>
      <c r="H15" s="112">
        <v>0.54545454545454541</v>
      </c>
      <c r="I15" s="114">
        <v>43</v>
      </c>
      <c r="J15" s="115">
        <v>0.55128205128205132</v>
      </c>
      <c r="K15" s="116">
        <v>5</v>
      </c>
      <c r="L15" s="118">
        <v>0.29411764705882354</v>
      </c>
      <c r="M15" s="117">
        <v>3</v>
      </c>
      <c r="N15" s="112">
        <v>0.33333333333333331</v>
      </c>
      <c r="O15" s="114">
        <v>47</v>
      </c>
      <c r="P15" s="115">
        <v>0.55952380952380953</v>
      </c>
      <c r="Q15" s="116">
        <v>8</v>
      </c>
      <c r="R15" s="118">
        <v>0.4</v>
      </c>
      <c r="S15" s="117">
        <v>5</v>
      </c>
      <c r="T15" s="112">
        <v>0.625</v>
      </c>
      <c r="U15" s="114">
        <v>46</v>
      </c>
      <c r="V15" s="115">
        <v>0.61333333333333329</v>
      </c>
      <c r="W15" s="116">
        <v>15</v>
      </c>
      <c r="X15" s="118">
        <v>0.57692307692307687</v>
      </c>
      <c r="Y15" s="117">
        <v>8</v>
      </c>
      <c r="Z15" s="112">
        <v>0.72727272727272729</v>
      </c>
    </row>
    <row r="16" spans="1:26" ht="15.75" x14ac:dyDescent="0.2">
      <c r="A16" s="212">
        <v>8</v>
      </c>
      <c r="B16" s="113" t="s">
        <v>20</v>
      </c>
      <c r="C16" s="114">
        <v>24</v>
      </c>
      <c r="D16" s="115">
        <v>0.55813953488372092</v>
      </c>
      <c r="E16" s="116">
        <v>7</v>
      </c>
      <c r="F16" s="118">
        <v>0.53846153846153844</v>
      </c>
      <c r="G16" s="117">
        <v>4</v>
      </c>
      <c r="H16" s="112">
        <v>0.66666666666666663</v>
      </c>
      <c r="I16" s="114">
        <v>21</v>
      </c>
      <c r="J16" s="115">
        <v>0.55263157894736847</v>
      </c>
      <c r="K16" s="116">
        <v>4</v>
      </c>
      <c r="L16" s="118">
        <v>0.44444444444444442</v>
      </c>
      <c r="M16" s="117">
        <v>1</v>
      </c>
      <c r="N16" s="112">
        <v>0.2</v>
      </c>
      <c r="O16" s="114">
        <v>21</v>
      </c>
      <c r="P16" s="115">
        <v>0.61764705882352944</v>
      </c>
      <c r="Q16" s="116">
        <v>4</v>
      </c>
      <c r="R16" s="118">
        <v>0.8</v>
      </c>
      <c r="S16" s="117">
        <v>2</v>
      </c>
      <c r="T16" s="112">
        <v>0.66666666666666663</v>
      </c>
      <c r="U16" s="114">
        <v>20</v>
      </c>
      <c r="V16" s="115">
        <v>0.5714285714285714</v>
      </c>
      <c r="W16" s="116">
        <v>5</v>
      </c>
      <c r="X16" s="118">
        <v>0.625</v>
      </c>
      <c r="Y16" s="117">
        <v>2</v>
      </c>
      <c r="Z16" s="112">
        <v>0.66666666666666663</v>
      </c>
    </row>
    <row r="17" spans="1:26" ht="15.75" x14ac:dyDescent="0.2">
      <c r="A17" s="212">
        <v>9</v>
      </c>
      <c r="B17" s="113" t="s">
        <v>21</v>
      </c>
      <c r="C17" s="114">
        <v>54</v>
      </c>
      <c r="D17" s="115">
        <v>0.58064516129032262</v>
      </c>
      <c r="E17" s="116">
        <v>20</v>
      </c>
      <c r="F17" s="118">
        <v>0.64516129032258063</v>
      </c>
      <c r="G17" s="117">
        <v>8</v>
      </c>
      <c r="H17" s="112">
        <v>0.72727272727272729</v>
      </c>
      <c r="I17" s="114">
        <v>50</v>
      </c>
      <c r="J17" s="115">
        <v>0.55555555555555558</v>
      </c>
      <c r="K17" s="116">
        <v>22</v>
      </c>
      <c r="L17" s="118">
        <v>0.61111111111111116</v>
      </c>
      <c r="M17" s="117">
        <v>10</v>
      </c>
      <c r="N17" s="112">
        <v>0.76923076923076927</v>
      </c>
      <c r="O17" s="114">
        <v>52</v>
      </c>
      <c r="P17" s="115">
        <v>0.57777777777777772</v>
      </c>
      <c r="Q17" s="116">
        <v>18</v>
      </c>
      <c r="R17" s="118">
        <v>0.58064516129032262</v>
      </c>
      <c r="S17" s="117">
        <v>8</v>
      </c>
      <c r="T17" s="112">
        <v>0.53333333333333333</v>
      </c>
      <c r="U17" s="114">
        <v>50</v>
      </c>
      <c r="V17" s="115">
        <v>0.58139534883720934</v>
      </c>
      <c r="W17" s="116">
        <v>18</v>
      </c>
      <c r="X17" s="118">
        <v>0.6</v>
      </c>
      <c r="Y17" s="117">
        <v>8</v>
      </c>
      <c r="Z17" s="112">
        <v>0.61538461538461542</v>
      </c>
    </row>
    <row r="18" spans="1:26" ht="15.75" x14ac:dyDescent="0.2">
      <c r="A18" s="212">
        <v>10</v>
      </c>
      <c r="B18" s="113" t="s">
        <v>22</v>
      </c>
      <c r="C18" s="114">
        <v>19</v>
      </c>
      <c r="D18" s="115">
        <v>0.54285714285714282</v>
      </c>
      <c r="E18" s="116">
        <v>5</v>
      </c>
      <c r="F18" s="118">
        <v>0.41666666666666669</v>
      </c>
      <c r="G18" s="117">
        <v>2</v>
      </c>
      <c r="H18" s="112">
        <v>0.4</v>
      </c>
      <c r="I18" s="114">
        <v>17</v>
      </c>
      <c r="J18" s="115">
        <v>0.54838709677419351</v>
      </c>
      <c r="K18" s="116">
        <v>8</v>
      </c>
      <c r="L18" s="118">
        <v>0.53333333333333333</v>
      </c>
      <c r="M18" s="117">
        <v>5</v>
      </c>
      <c r="N18" s="112">
        <v>0.83333333333333337</v>
      </c>
      <c r="O18" s="114">
        <v>14</v>
      </c>
      <c r="P18" s="115">
        <v>0.5</v>
      </c>
      <c r="Q18" s="116">
        <v>4</v>
      </c>
      <c r="R18" s="118">
        <v>0.36363636363636365</v>
      </c>
      <c r="S18" s="117">
        <v>2</v>
      </c>
      <c r="T18" s="112">
        <v>0.4</v>
      </c>
      <c r="U18" s="114">
        <v>10</v>
      </c>
      <c r="V18" s="115">
        <v>0.43478260869565216</v>
      </c>
      <c r="W18" s="116">
        <v>4</v>
      </c>
      <c r="X18" s="118">
        <v>0.4</v>
      </c>
      <c r="Y18" s="117">
        <v>2</v>
      </c>
      <c r="Z18" s="112">
        <v>0.4</v>
      </c>
    </row>
    <row r="19" spans="1:26" ht="15.75" x14ac:dyDescent="0.2">
      <c r="A19" s="212">
        <v>11</v>
      </c>
      <c r="B19" s="113" t="s">
        <v>187</v>
      </c>
      <c r="C19" s="114">
        <v>75</v>
      </c>
      <c r="D19" s="115">
        <v>0.5859375</v>
      </c>
      <c r="E19" s="116">
        <v>26</v>
      </c>
      <c r="F19" s="118">
        <v>0.5</v>
      </c>
      <c r="G19" s="117">
        <v>11</v>
      </c>
      <c r="H19" s="112">
        <v>0.57894736842105265</v>
      </c>
      <c r="I19" s="114">
        <v>70</v>
      </c>
      <c r="J19" s="115">
        <v>0.57377049180327866</v>
      </c>
      <c r="K19" s="116">
        <v>23</v>
      </c>
      <c r="L19" s="118">
        <v>0.48936170212765956</v>
      </c>
      <c r="M19" s="117">
        <v>7</v>
      </c>
      <c r="N19" s="112">
        <v>0.58333333333333337</v>
      </c>
      <c r="O19" s="114">
        <v>66</v>
      </c>
      <c r="P19" s="115">
        <v>0.51968503937007871</v>
      </c>
      <c r="Q19" s="116">
        <v>17</v>
      </c>
      <c r="R19" s="118">
        <v>0.44736842105263158</v>
      </c>
      <c r="S19" s="117">
        <v>7</v>
      </c>
      <c r="T19" s="112">
        <v>0.58333333333333337</v>
      </c>
      <c r="U19" s="114">
        <v>70</v>
      </c>
      <c r="V19" s="115">
        <v>0.55118110236220474</v>
      </c>
      <c r="W19" s="116">
        <v>19</v>
      </c>
      <c r="X19" s="118">
        <v>0.51351351351351349</v>
      </c>
      <c r="Y19" s="117">
        <v>8</v>
      </c>
      <c r="Z19" s="112">
        <v>0.72727272727272729</v>
      </c>
    </row>
    <row r="20" spans="1:26" ht="15.75" x14ac:dyDescent="0.2">
      <c r="A20" s="212">
        <v>12</v>
      </c>
      <c r="B20" s="113" t="s">
        <v>188</v>
      </c>
      <c r="C20" s="114">
        <v>14</v>
      </c>
      <c r="D20" s="115">
        <v>0.4375</v>
      </c>
      <c r="E20" s="116">
        <v>5</v>
      </c>
      <c r="F20" s="118">
        <v>0.41666666666666669</v>
      </c>
      <c r="G20" s="117">
        <v>2</v>
      </c>
      <c r="H20" s="112">
        <v>0.5</v>
      </c>
      <c r="I20" s="114">
        <v>14</v>
      </c>
      <c r="J20" s="115">
        <v>0.4375</v>
      </c>
      <c r="K20" s="116">
        <v>5</v>
      </c>
      <c r="L20" s="118">
        <v>0.45454545454545453</v>
      </c>
      <c r="M20" s="117">
        <v>1</v>
      </c>
      <c r="N20" s="112">
        <v>0.33333333333333331</v>
      </c>
      <c r="O20" s="114">
        <v>11</v>
      </c>
      <c r="P20" s="115">
        <v>0.37931034482758619</v>
      </c>
      <c r="Q20" s="116">
        <v>4</v>
      </c>
      <c r="R20" s="118">
        <v>0.33333333333333331</v>
      </c>
      <c r="S20" s="117">
        <v>2</v>
      </c>
      <c r="T20" s="112">
        <v>0.66666666666666663</v>
      </c>
      <c r="U20" s="114">
        <v>9</v>
      </c>
      <c r="V20" s="115">
        <v>0.34615384615384615</v>
      </c>
      <c r="W20" s="116">
        <v>1</v>
      </c>
      <c r="X20" s="118">
        <v>0.1</v>
      </c>
      <c r="Y20" s="117"/>
      <c r="Z20" s="112">
        <v>0</v>
      </c>
    </row>
    <row r="21" spans="1:26" ht="15.75" x14ac:dyDescent="0.2">
      <c r="A21" s="212">
        <v>13</v>
      </c>
      <c r="B21" s="113" t="s">
        <v>189</v>
      </c>
      <c r="C21" s="114">
        <v>10</v>
      </c>
      <c r="D21" s="115">
        <v>0.66666666666666663</v>
      </c>
      <c r="E21" s="116">
        <v>5</v>
      </c>
      <c r="F21" s="118">
        <v>0.625</v>
      </c>
      <c r="G21" s="117">
        <v>1</v>
      </c>
      <c r="H21" s="112">
        <v>0.33333333333333331</v>
      </c>
      <c r="I21" s="114">
        <v>9</v>
      </c>
      <c r="J21" s="115">
        <v>0.75</v>
      </c>
      <c r="K21" s="116">
        <v>6</v>
      </c>
      <c r="L21" s="118">
        <v>0.8571428571428571</v>
      </c>
      <c r="M21" s="117">
        <v>4</v>
      </c>
      <c r="N21" s="112">
        <v>0.8</v>
      </c>
      <c r="O21" s="114">
        <v>5</v>
      </c>
      <c r="P21" s="115">
        <v>0.625</v>
      </c>
      <c r="Q21" s="116">
        <v>3</v>
      </c>
      <c r="R21" s="118">
        <v>1</v>
      </c>
      <c r="S21" s="117">
        <v>2</v>
      </c>
      <c r="T21" s="112">
        <v>1</v>
      </c>
      <c r="U21" s="114">
        <v>2</v>
      </c>
      <c r="V21" s="115">
        <v>0.33333333333333331</v>
      </c>
      <c r="W21" s="116">
        <v>1</v>
      </c>
      <c r="X21" s="118">
        <v>0.33333333333333331</v>
      </c>
      <c r="Y21" s="117">
        <v>1</v>
      </c>
      <c r="Z21" s="112">
        <v>1</v>
      </c>
    </row>
    <row r="22" spans="1:26" ht="15.75" x14ac:dyDescent="0.2">
      <c r="A22" s="212">
        <v>14</v>
      </c>
      <c r="B22" s="119" t="s">
        <v>190</v>
      </c>
      <c r="C22" s="114">
        <v>44</v>
      </c>
      <c r="D22" s="115">
        <v>0.60273972602739723</v>
      </c>
      <c r="E22" s="116">
        <v>11</v>
      </c>
      <c r="F22" s="118">
        <v>0.52380952380952384</v>
      </c>
      <c r="G22" s="117">
        <v>3</v>
      </c>
      <c r="H22" s="112">
        <v>0.6</v>
      </c>
      <c r="I22" s="114">
        <v>52</v>
      </c>
      <c r="J22" s="115">
        <v>0.65</v>
      </c>
      <c r="K22" s="116">
        <v>16</v>
      </c>
      <c r="L22" s="118">
        <v>0.5161290322580645</v>
      </c>
      <c r="M22" s="117">
        <v>7</v>
      </c>
      <c r="N22" s="112">
        <v>0.53846153846153844</v>
      </c>
      <c r="O22" s="114">
        <v>49</v>
      </c>
      <c r="P22" s="115">
        <v>0.65333333333333332</v>
      </c>
      <c r="Q22" s="116">
        <v>15</v>
      </c>
      <c r="R22" s="118">
        <v>0.55555555555555558</v>
      </c>
      <c r="S22" s="117">
        <v>4</v>
      </c>
      <c r="T22" s="112">
        <v>0.5714285714285714</v>
      </c>
      <c r="U22" s="114">
        <v>50</v>
      </c>
      <c r="V22" s="115">
        <v>0.64102564102564108</v>
      </c>
      <c r="W22" s="116">
        <v>20</v>
      </c>
      <c r="X22" s="118">
        <v>0.64516129032258063</v>
      </c>
      <c r="Y22" s="117">
        <v>7</v>
      </c>
      <c r="Z22" s="112">
        <v>0.58333333333333337</v>
      </c>
    </row>
    <row r="23" spans="1:26" ht="22.5" x14ac:dyDescent="0.2">
      <c r="A23" s="212">
        <v>15</v>
      </c>
      <c r="B23" s="119" t="s">
        <v>191</v>
      </c>
      <c r="C23" s="114">
        <v>8</v>
      </c>
      <c r="D23" s="115">
        <v>0.25806451612903225</v>
      </c>
      <c r="E23" s="116">
        <v>2</v>
      </c>
      <c r="F23" s="118">
        <v>0.22222222222222221</v>
      </c>
      <c r="G23" s="117"/>
      <c r="H23" s="112">
        <v>0</v>
      </c>
      <c r="I23" s="114">
        <v>10</v>
      </c>
      <c r="J23" s="115">
        <v>0.33333333333333331</v>
      </c>
      <c r="K23" s="116">
        <v>2</v>
      </c>
      <c r="L23" s="118">
        <v>0.25</v>
      </c>
      <c r="M23" s="117">
        <v>1</v>
      </c>
      <c r="N23" s="112">
        <v>0.33333333333333331</v>
      </c>
      <c r="O23" s="114">
        <v>9</v>
      </c>
      <c r="P23" s="115">
        <v>0.33333333333333331</v>
      </c>
      <c r="Q23" s="116">
        <v>4</v>
      </c>
      <c r="R23" s="118">
        <v>0.5</v>
      </c>
      <c r="S23" s="117">
        <v>3</v>
      </c>
      <c r="T23" s="112">
        <v>0.75</v>
      </c>
      <c r="U23" s="114">
        <v>6</v>
      </c>
      <c r="V23" s="115">
        <v>0.23076923076923078</v>
      </c>
      <c r="W23" s="116">
        <v>1</v>
      </c>
      <c r="X23" s="118">
        <v>0.16666666666666666</v>
      </c>
      <c r="Y23" s="117"/>
      <c r="Z23" s="112">
        <v>0</v>
      </c>
    </row>
    <row r="24" spans="1:26" ht="15.75" x14ac:dyDescent="0.2">
      <c r="A24" s="212">
        <v>16</v>
      </c>
      <c r="B24" s="113" t="s">
        <v>192</v>
      </c>
      <c r="C24" s="114">
        <v>53</v>
      </c>
      <c r="D24" s="115">
        <v>0.4344262295081967</v>
      </c>
      <c r="E24" s="116">
        <v>8</v>
      </c>
      <c r="F24" s="118">
        <v>0.25</v>
      </c>
      <c r="G24" s="117">
        <v>4</v>
      </c>
      <c r="H24" s="112">
        <v>0.26666666666666666</v>
      </c>
      <c r="I24" s="114">
        <v>60</v>
      </c>
      <c r="J24" s="115">
        <v>0.46875</v>
      </c>
      <c r="K24" s="116">
        <v>11</v>
      </c>
      <c r="L24" s="118">
        <v>0.36666666666666664</v>
      </c>
      <c r="M24" s="117">
        <v>6</v>
      </c>
      <c r="N24" s="112">
        <v>0.46153846153846156</v>
      </c>
      <c r="O24" s="114">
        <v>63</v>
      </c>
      <c r="P24" s="115">
        <v>0.49606299212598426</v>
      </c>
      <c r="Q24" s="116">
        <v>18</v>
      </c>
      <c r="R24" s="118">
        <v>0.5</v>
      </c>
      <c r="S24" s="117">
        <v>11</v>
      </c>
      <c r="T24" s="112">
        <v>0.6875</v>
      </c>
      <c r="U24" s="114">
        <v>58</v>
      </c>
      <c r="V24" s="115">
        <v>0.48333333333333334</v>
      </c>
      <c r="W24" s="116">
        <v>11</v>
      </c>
      <c r="X24" s="118">
        <v>0.31428571428571428</v>
      </c>
      <c r="Y24" s="117">
        <v>4</v>
      </c>
      <c r="Z24" s="112">
        <v>0.23529411764705882</v>
      </c>
    </row>
    <row r="25" spans="1:26" ht="15.75" x14ac:dyDescent="0.2">
      <c r="A25" s="212">
        <v>17</v>
      </c>
      <c r="B25" s="113" t="s">
        <v>29</v>
      </c>
      <c r="C25" s="114">
        <v>12</v>
      </c>
      <c r="D25" s="115">
        <v>0.2608695652173913</v>
      </c>
      <c r="E25" s="116">
        <v>3</v>
      </c>
      <c r="F25" s="118">
        <v>0.21428571428571427</v>
      </c>
      <c r="G25" s="117">
        <v>1</v>
      </c>
      <c r="H25" s="112">
        <v>0.16666666666666666</v>
      </c>
      <c r="I25" s="114">
        <v>14</v>
      </c>
      <c r="J25" s="115">
        <v>0.29166666666666669</v>
      </c>
      <c r="K25" s="116">
        <v>7</v>
      </c>
      <c r="L25" s="118">
        <v>0.41176470588235292</v>
      </c>
      <c r="M25" s="117">
        <v>4</v>
      </c>
      <c r="N25" s="112">
        <v>0.5714285714285714</v>
      </c>
      <c r="O25" s="114">
        <v>11</v>
      </c>
      <c r="P25" s="115">
        <v>0.2558139534883721</v>
      </c>
      <c r="Q25" s="116">
        <v>5</v>
      </c>
      <c r="R25" s="118">
        <v>0.29411764705882354</v>
      </c>
      <c r="S25" s="117">
        <v>3</v>
      </c>
      <c r="T25" s="112">
        <v>0.5</v>
      </c>
      <c r="U25" s="114">
        <v>13</v>
      </c>
      <c r="V25" s="115">
        <v>0.28260869565217389</v>
      </c>
      <c r="W25" s="116">
        <v>5</v>
      </c>
      <c r="X25" s="118">
        <v>0.23809523809523808</v>
      </c>
      <c r="Y25" s="117">
        <v>3</v>
      </c>
      <c r="Z25" s="112">
        <v>0.42857142857142855</v>
      </c>
    </row>
    <row r="26" spans="1:26" ht="33.75" x14ac:dyDescent="0.2">
      <c r="A26" s="212">
        <v>18</v>
      </c>
      <c r="B26" s="120" t="s">
        <v>30</v>
      </c>
      <c r="C26" s="114">
        <v>21</v>
      </c>
      <c r="D26" s="115">
        <v>0.34426229508196721</v>
      </c>
      <c r="E26" s="116">
        <v>7</v>
      </c>
      <c r="F26" s="118">
        <v>0.30434782608695654</v>
      </c>
      <c r="G26" s="117">
        <v>4</v>
      </c>
      <c r="H26" s="112">
        <v>0.36363636363636365</v>
      </c>
      <c r="I26" s="114">
        <v>20</v>
      </c>
      <c r="J26" s="115">
        <v>0.34482758620689657</v>
      </c>
      <c r="K26" s="116">
        <v>4</v>
      </c>
      <c r="L26" s="118">
        <v>0.2857142857142857</v>
      </c>
      <c r="M26" s="117">
        <v>3</v>
      </c>
      <c r="N26" s="112">
        <v>0.6</v>
      </c>
      <c r="O26" s="114">
        <v>21</v>
      </c>
      <c r="P26" s="115">
        <v>0.33870967741935482</v>
      </c>
      <c r="Q26" s="116">
        <v>6</v>
      </c>
      <c r="R26" s="118">
        <v>0.3</v>
      </c>
      <c r="S26" s="117">
        <v>3</v>
      </c>
      <c r="T26" s="112">
        <v>0.27272727272727271</v>
      </c>
      <c r="U26" s="114">
        <v>25</v>
      </c>
      <c r="V26" s="115">
        <v>0.42372881355932202</v>
      </c>
      <c r="W26" s="116">
        <v>8</v>
      </c>
      <c r="X26" s="118">
        <v>0.44444444444444442</v>
      </c>
      <c r="Y26" s="117">
        <v>3</v>
      </c>
      <c r="Z26" s="112">
        <v>0.6</v>
      </c>
    </row>
    <row r="27" spans="1:26" ht="15.75" x14ac:dyDescent="0.2">
      <c r="A27" s="212">
        <v>19</v>
      </c>
      <c r="B27" s="113" t="s">
        <v>31</v>
      </c>
      <c r="C27" s="114">
        <v>21</v>
      </c>
      <c r="D27" s="115">
        <v>0.328125</v>
      </c>
      <c r="E27" s="116">
        <v>3</v>
      </c>
      <c r="F27" s="118">
        <v>0.27272727272727271</v>
      </c>
      <c r="G27" s="117">
        <v>2</v>
      </c>
      <c r="H27" s="112">
        <v>0.5</v>
      </c>
      <c r="I27" s="114">
        <v>26</v>
      </c>
      <c r="J27" s="115">
        <v>0.35616438356164382</v>
      </c>
      <c r="K27" s="116">
        <v>9</v>
      </c>
      <c r="L27" s="118">
        <v>0.42857142857142855</v>
      </c>
      <c r="M27" s="117">
        <v>5</v>
      </c>
      <c r="N27" s="112">
        <v>0.55555555555555558</v>
      </c>
      <c r="O27" s="114">
        <v>24</v>
      </c>
      <c r="P27" s="115">
        <v>0.34782608695652173</v>
      </c>
      <c r="Q27" s="116">
        <v>8</v>
      </c>
      <c r="R27" s="118">
        <v>0.32</v>
      </c>
      <c r="S27" s="117">
        <v>6</v>
      </c>
      <c r="T27" s="112">
        <v>0.5</v>
      </c>
      <c r="U27" s="114">
        <v>23</v>
      </c>
      <c r="V27" s="115">
        <v>0.31944444444444442</v>
      </c>
      <c r="W27" s="116">
        <v>3</v>
      </c>
      <c r="X27" s="118">
        <v>0.13043478260869565</v>
      </c>
      <c r="Y27" s="117">
        <v>2</v>
      </c>
      <c r="Z27" s="112">
        <v>0.2857142857142857</v>
      </c>
    </row>
    <row r="28" spans="1:26" ht="15.75" x14ac:dyDescent="0.2">
      <c r="A28" s="212">
        <v>20</v>
      </c>
      <c r="B28" s="113" t="s">
        <v>193</v>
      </c>
      <c r="C28" s="114">
        <v>8</v>
      </c>
      <c r="D28" s="115">
        <v>0.34782608695652173</v>
      </c>
      <c r="E28" s="116">
        <v>1</v>
      </c>
      <c r="F28" s="118">
        <v>0.25</v>
      </c>
      <c r="G28" s="117"/>
      <c r="H28" s="112">
        <v>0</v>
      </c>
      <c r="I28" s="114">
        <v>9</v>
      </c>
      <c r="J28" s="115">
        <v>0.375</v>
      </c>
      <c r="K28" s="116">
        <v>4</v>
      </c>
      <c r="L28" s="118">
        <v>0.5</v>
      </c>
      <c r="M28" s="117">
        <v>1</v>
      </c>
      <c r="N28" s="112">
        <v>0.33333333333333331</v>
      </c>
      <c r="O28" s="114">
        <v>12</v>
      </c>
      <c r="P28" s="115">
        <v>0.48</v>
      </c>
      <c r="Q28" s="116">
        <v>5</v>
      </c>
      <c r="R28" s="118">
        <v>0.83333333333333337</v>
      </c>
      <c r="S28" s="117">
        <v>2</v>
      </c>
      <c r="T28" s="112">
        <v>1</v>
      </c>
      <c r="U28" s="114">
        <v>10</v>
      </c>
      <c r="V28" s="115">
        <v>0.43478260869565216</v>
      </c>
      <c r="W28" s="116">
        <v>5</v>
      </c>
      <c r="X28" s="118">
        <v>0.5</v>
      </c>
      <c r="Y28" s="117">
        <v>2</v>
      </c>
      <c r="Z28" s="112">
        <v>0.5</v>
      </c>
    </row>
    <row r="29" spans="1:26" ht="15.75" x14ac:dyDescent="0.2">
      <c r="A29" s="212">
        <v>21</v>
      </c>
      <c r="B29" s="119" t="s">
        <v>194</v>
      </c>
      <c r="C29" s="114">
        <v>33</v>
      </c>
      <c r="D29" s="115">
        <v>0.36263736263736263</v>
      </c>
      <c r="E29" s="116">
        <v>11</v>
      </c>
      <c r="F29" s="118">
        <v>0.44</v>
      </c>
      <c r="G29" s="117">
        <v>4</v>
      </c>
      <c r="H29" s="112">
        <v>0.4</v>
      </c>
      <c r="I29" s="114">
        <v>40</v>
      </c>
      <c r="J29" s="115">
        <v>0.42105263157894735</v>
      </c>
      <c r="K29" s="116">
        <v>11</v>
      </c>
      <c r="L29" s="118">
        <v>0.45833333333333331</v>
      </c>
      <c r="M29" s="117">
        <v>7</v>
      </c>
      <c r="N29" s="112">
        <v>0.58333333333333337</v>
      </c>
      <c r="O29" s="114">
        <v>36</v>
      </c>
      <c r="P29" s="115">
        <v>0.40909090909090912</v>
      </c>
      <c r="Q29" s="116">
        <v>11</v>
      </c>
      <c r="R29" s="118">
        <v>0.5</v>
      </c>
      <c r="S29" s="117">
        <v>5</v>
      </c>
      <c r="T29" s="112">
        <v>0.5</v>
      </c>
      <c r="U29" s="114">
        <v>37</v>
      </c>
      <c r="V29" s="115">
        <v>0.40217391304347827</v>
      </c>
      <c r="W29" s="116">
        <v>14</v>
      </c>
      <c r="X29" s="118">
        <v>0.5</v>
      </c>
      <c r="Y29" s="117">
        <v>7</v>
      </c>
      <c r="Z29" s="112">
        <v>0.53846153846153844</v>
      </c>
    </row>
    <row r="30" spans="1:26" ht="22.5" x14ac:dyDescent="0.2">
      <c r="A30" s="212">
        <v>22</v>
      </c>
      <c r="B30" s="119" t="s">
        <v>34</v>
      </c>
      <c r="C30" s="114">
        <v>36</v>
      </c>
      <c r="D30" s="115">
        <v>0.30252100840336132</v>
      </c>
      <c r="E30" s="116">
        <v>11</v>
      </c>
      <c r="F30" s="118">
        <v>0.28947368421052633</v>
      </c>
      <c r="G30" s="117">
        <v>7</v>
      </c>
      <c r="H30" s="112">
        <v>0.4375</v>
      </c>
      <c r="I30" s="114">
        <v>38</v>
      </c>
      <c r="J30" s="115">
        <v>0.30399999999999999</v>
      </c>
      <c r="K30" s="116">
        <v>12</v>
      </c>
      <c r="L30" s="118">
        <v>0.35294117647058826</v>
      </c>
      <c r="M30" s="117">
        <v>4</v>
      </c>
      <c r="N30" s="112">
        <v>0.30769230769230771</v>
      </c>
      <c r="O30" s="114">
        <v>43</v>
      </c>
      <c r="P30" s="115">
        <v>0.33076923076923076</v>
      </c>
      <c r="Q30" s="116">
        <v>11</v>
      </c>
      <c r="R30" s="118">
        <v>0.2558139534883721</v>
      </c>
      <c r="S30" s="117">
        <v>6</v>
      </c>
      <c r="T30" s="112">
        <v>0.375</v>
      </c>
      <c r="U30" s="114">
        <v>42</v>
      </c>
      <c r="V30" s="115">
        <v>0.328125</v>
      </c>
      <c r="W30" s="116">
        <v>12</v>
      </c>
      <c r="X30" s="118">
        <v>0.23529411764705882</v>
      </c>
      <c r="Y30" s="117">
        <v>7</v>
      </c>
      <c r="Z30" s="112">
        <v>0.30434782608695654</v>
      </c>
    </row>
    <row r="31" spans="1:26" ht="15.75" x14ac:dyDescent="0.2">
      <c r="A31" s="212">
        <v>23</v>
      </c>
      <c r="B31" s="113" t="s">
        <v>35</v>
      </c>
      <c r="C31" s="114">
        <v>25</v>
      </c>
      <c r="D31" s="115">
        <v>0.2808988764044944</v>
      </c>
      <c r="E31" s="116">
        <v>8</v>
      </c>
      <c r="F31" s="118">
        <v>0.24242424242424243</v>
      </c>
      <c r="G31" s="117">
        <v>4</v>
      </c>
      <c r="H31" s="112">
        <v>0.23529411764705882</v>
      </c>
      <c r="I31" s="114">
        <v>27</v>
      </c>
      <c r="J31" s="115">
        <v>0.30337078651685395</v>
      </c>
      <c r="K31" s="116">
        <v>9</v>
      </c>
      <c r="L31" s="118">
        <v>0.31034482758620691</v>
      </c>
      <c r="M31" s="117">
        <v>5</v>
      </c>
      <c r="N31" s="112">
        <v>0.41666666666666669</v>
      </c>
      <c r="O31" s="114">
        <v>24</v>
      </c>
      <c r="P31" s="115">
        <v>0.28235294117647058</v>
      </c>
      <c r="Q31" s="116">
        <v>10</v>
      </c>
      <c r="R31" s="118">
        <v>0.35714285714285715</v>
      </c>
      <c r="S31" s="117">
        <v>6</v>
      </c>
      <c r="T31" s="112">
        <v>0.42857142857142855</v>
      </c>
      <c r="U31" s="114">
        <v>20</v>
      </c>
      <c r="V31" s="115">
        <v>0.24390243902439024</v>
      </c>
      <c r="W31" s="116">
        <v>6</v>
      </c>
      <c r="X31" s="118">
        <v>0.3</v>
      </c>
      <c r="Y31" s="117">
        <v>4</v>
      </c>
      <c r="Z31" s="112">
        <v>0.36363636363636365</v>
      </c>
    </row>
    <row r="32" spans="1:26" ht="15.75" x14ac:dyDescent="0.2">
      <c r="A32" s="212">
        <v>24</v>
      </c>
      <c r="B32" s="113" t="s">
        <v>36</v>
      </c>
      <c r="C32" s="114">
        <v>9</v>
      </c>
      <c r="D32" s="115">
        <v>0.32142857142857145</v>
      </c>
      <c r="E32" s="116">
        <v>4</v>
      </c>
      <c r="F32" s="118">
        <v>0.36363636363636365</v>
      </c>
      <c r="G32" s="117">
        <v>1</v>
      </c>
      <c r="H32" s="112">
        <v>0.5</v>
      </c>
      <c r="I32" s="114">
        <v>11</v>
      </c>
      <c r="J32" s="115">
        <v>0.36666666666666664</v>
      </c>
      <c r="K32" s="116">
        <v>2</v>
      </c>
      <c r="L32" s="118">
        <v>0.22222222222222221</v>
      </c>
      <c r="M32" s="117">
        <v>2</v>
      </c>
      <c r="N32" s="112">
        <v>1</v>
      </c>
      <c r="O32" s="114">
        <v>11</v>
      </c>
      <c r="P32" s="115">
        <v>0.35483870967741937</v>
      </c>
      <c r="Q32" s="116">
        <v>4</v>
      </c>
      <c r="R32" s="118">
        <v>0.2857142857142857</v>
      </c>
      <c r="S32" s="117">
        <v>2</v>
      </c>
      <c r="T32" s="112">
        <v>0.4</v>
      </c>
      <c r="U32" s="114">
        <v>10</v>
      </c>
      <c r="V32" s="115">
        <v>0.34482758620689657</v>
      </c>
      <c r="W32" s="116">
        <v>4</v>
      </c>
      <c r="X32" s="118">
        <v>0.30769230769230771</v>
      </c>
      <c r="Y32" s="117"/>
      <c r="Z32" s="112">
        <v>0</v>
      </c>
    </row>
    <row r="33" spans="1:26" ht="15.75" x14ac:dyDescent="0.2">
      <c r="A33" s="213">
        <v>25</v>
      </c>
      <c r="B33" s="113" t="s">
        <v>37</v>
      </c>
      <c r="C33" s="114">
        <v>7</v>
      </c>
      <c r="D33" s="115">
        <v>4.5161290322580643E-2</v>
      </c>
      <c r="E33" s="116">
        <v>1</v>
      </c>
      <c r="F33" s="118">
        <v>2.4390243902439025E-2</v>
      </c>
      <c r="G33" s="117"/>
      <c r="H33" s="112">
        <v>0</v>
      </c>
      <c r="I33" s="114">
        <v>11</v>
      </c>
      <c r="J33" s="115">
        <v>7.2847682119205295E-2</v>
      </c>
      <c r="K33" s="116">
        <v>1</v>
      </c>
      <c r="L33" s="118">
        <v>2.1739130434782608E-2</v>
      </c>
      <c r="M33" s="117"/>
      <c r="N33" s="112">
        <v>0</v>
      </c>
      <c r="O33" s="114">
        <v>12</v>
      </c>
      <c r="P33" s="115">
        <v>8.2191780821917804E-2</v>
      </c>
      <c r="Q33" s="116">
        <v>6</v>
      </c>
      <c r="R33" s="118">
        <v>0.1111111111111111</v>
      </c>
      <c r="S33" s="117">
        <v>3</v>
      </c>
      <c r="T33" s="112">
        <v>0.1875</v>
      </c>
      <c r="U33" s="114">
        <v>11</v>
      </c>
      <c r="V33" s="115">
        <v>7.4829931972789115E-2</v>
      </c>
      <c r="W33" s="116">
        <v>4</v>
      </c>
      <c r="X33" s="118">
        <v>9.0909090909090912E-2</v>
      </c>
      <c r="Y33" s="117">
        <v>3</v>
      </c>
      <c r="Z33" s="112">
        <v>0.17647058823529413</v>
      </c>
    </row>
    <row r="34" spans="1:26" ht="15.75" x14ac:dyDescent="0.2">
      <c r="A34" s="213">
        <v>26</v>
      </c>
      <c r="B34" s="113" t="s">
        <v>38</v>
      </c>
      <c r="C34" s="114">
        <v>29</v>
      </c>
      <c r="D34" s="115">
        <v>0.13302752293577982</v>
      </c>
      <c r="E34" s="116">
        <v>5</v>
      </c>
      <c r="F34" s="118">
        <v>6.9444444444444448E-2</v>
      </c>
      <c r="G34" s="117">
        <v>3</v>
      </c>
      <c r="H34" s="112">
        <v>0.14285714285714285</v>
      </c>
      <c r="I34" s="114">
        <v>32</v>
      </c>
      <c r="J34" s="115">
        <v>0.14349775784753363</v>
      </c>
      <c r="K34" s="116">
        <v>7</v>
      </c>
      <c r="L34" s="118">
        <v>8.5365853658536592E-2</v>
      </c>
      <c r="M34" s="117">
        <v>6</v>
      </c>
      <c r="N34" s="112">
        <v>0.18181818181818182</v>
      </c>
      <c r="O34" s="114">
        <v>34</v>
      </c>
      <c r="P34" s="115">
        <v>0.15813953488372093</v>
      </c>
      <c r="Q34" s="116">
        <v>8</v>
      </c>
      <c r="R34" s="118">
        <v>0.10810810810810811</v>
      </c>
      <c r="S34" s="117">
        <v>3</v>
      </c>
      <c r="T34" s="112">
        <v>0.13636363636363635</v>
      </c>
      <c r="U34" s="114">
        <v>39</v>
      </c>
      <c r="V34" s="115">
        <v>0.18396226415094338</v>
      </c>
      <c r="W34" s="116">
        <v>8</v>
      </c>
      <c r="X34" s="118">
        <v>0.11428571428571428</v>
      </c>
      <c r="Y34" s="117">
        <v>5</v>
      </c>
      <c r="Z34" s="112">
        <v>0.18518518518518517</v>
      </c>
    </row>
    <row r="35" spans="1:26" ht="15.75" x14ac:dyDescent="0.2">
      <c r="A35" s="213">
        <v>27</v>
      </c>
      <c r="B35" s="113" t="s">
        <v>39</v>
      </c>
      <c r="C35" s="114">
        <v>62</v>
      </c>
      <c r="D35" s="115">
        <v>0.17816091954022989</v>
      </c>
      <c r="E35" s="116">
        <v>19</v>
      </c>
      <c r="F35" s="118">
        <v>0.17924528301886791</v>
      </c>
      <c r="G35" s="117">
        <v>10</v>
      </c>
      <c r="H35" s="112">
        <v>0.25641025641025639</v>
      </c>
      <c r="I35" s="114">
        <v>60</v>
      </c>
      <c r="J35" s="115">
        <v>0.17341040462427745</v>
      </c>
      <c r="K35" s="116">
        <v>19</v>
      </c>
      <c r="L35" s="118">
        <v>0.18269230769230768</v>
      </c>
      <c r="M35" s="117">
        <v>8</v>
      </c>
      <c r="N35" s="112">
        <v>0.17777777777777778</v>
      </c>
      <c r="O35" s="114">
        <v>57</v>
      </c>
      <c r="P35" s="115">
        <v>0.17220543806646527</v>
      </c>
      <c r="Q35" s="116">
        <v>18</v>
      </c>
      <c r="R35" s="118">
        <v>0.1875</v>
      </c>
      <c r="S35" s="117">
        <v>8</v>
      </c>
      <c r="T35" s="112">
        <v>0.1951219512195122</v>
      </c>
      <c r="U35" s="114">
        <v>57</v>
      </c>
      <c r="V35" s="115">
        <v>0.17868338557993729</v>
      </c>
      <c r="W35" s="116">
        <v>16</v>
      </c>
      <c r="X35" s="118">
        <v>0.1797752808988764</v>
      </c>
      <c r="Y35" s="117">
        <v>8</v>
      </c>
      <c r="Z35" s="112">
        <v>0.25</v>
      </c>
    </row>
    <row r="36" spans="1:26" ht="15.75" x14ac:dyDescent="0.2">
      <c r="A36" s="213">
        <v>28</v>
      </c>
      <c r="B36" s="113" t="s">
        <v>40</v>
      </c>
      <c r="C36" s="114">
        <v>31</v>
      </c>
      <c r="D36" s="115">
        <v>0.16402116402116401</v>
      </c>
      <c r="E36" s="116">
        <v>7</v>
      </c>
      <c r="F36" s="118">
        <v>0.14893617021276595</v>
      </c>
      <c r="G36" s="117">
        <v>2</v>
      </c>
      <c r="H36" s="112">
        <v>0.1</v>
      </c>
      <c r="I36" s="114">
        <v>37</v>
      </c>
      <c r="J36" s="115">
        <v>0.19680851063829788</v>
      </c>
      <c r="K36" s="116">
        <v>10</v>
      </c>
      <c r="L36" s="118">
        <v>0.20833333333333334</v>
      </c>
      <c r="M36" s="117">
        <v>6</v>
      </c>
      <c r="N36" s="112">
        <v>0.2608695652173913</v>
      </c>
      <c r="O36" s="114">
        <v>33</v>
      </c>
      <c r="P36" s="115">
        <v>0.19075144508670519</v>
      </c>
      <c r="Q36" s="116">
        <v>8</v>
      </c>
      <c r="R36" s="118">
        <v>0.1951219512195122</v>
      </c>
      <c r="S36" s="117">
        <v>6</v>
      </c>
      <c r="T36" s="112">
        <v>0.31578947368421051</v>
      </c>
      <c r="U36" s="114">
        <v>32</v>
      </c>
      <c r="V36" s="115">
        <v>0.1951219512195122</v>
      </c>
      <c r="W36" s="116">
        <v>7</v>
      </c>
      <c r="X36" s="118">
        <v>0.16279069767441862</v>
      </c>
      <c r="Y36" s="117">
        <v>4</v>
      </c>
      <c r="Z36" s="112">
        <v>0.23529411764705882</v>
      </c>
    </row>
    <row r="37" spans="1:26" ht="15.75" x14ac:dyDescent="0.2">
      <c r="A37" s="213">
        <v>29</v>
      </c>
      <c r="B37" s="113" t="s">
        <v>41</v>
      </c>
      <c r="C37" s="114">
        <v>4</v>
      </c>
      <c r="D37" s="115">
        <v>6.25E-2</v>
      </c>
      <c r="E37" s="116">
        <v>2</v>
      </c>
      <c r="F37" s="118">
        <v>0.1</v>
      </c>
      <c r="G37" s="117">
        <v>2</v>
      </c>
      <c r="H37" s="112">
        <v>0.22222222222222221</v>
      </c>
      <c r="I37" s="114">
        <v>5</v>
      </c>
      <c r="J37" s="115">
        <v>7.6923076923076927E-2</v>
      </c>
      <c r="K37" s="116">
        <v>1</v>
      </c>
      <c r="L37" s="118">
        <v>5.8823529411764705E-2</v>
      </c>
      <c r="M37" s="117">
        <v>1</v>
      </c>
      <c r="N37" s="112">
        <v>0.14285714285714285</v>
      </c>
      <c r="O37" s="114">
        <v>5</v>
      </c>
      <c r="P37" s="115">
        <v>8.0645161290322578E-2</v>
      </c>
      <c r="Q37" s="116">
        <v>3</v>
      </c>
      <c r="R37" s="118">
        <v>0.16666666666666666</v>
      </c>
      <c r="S37" s="117">
        <v>2</v>
      </c>
      <c r="T37" s="112">
        <v>0.4</v>
      </c>
      <c r="U37" s="114">
        <v>4</v>
      </c>
      <c r="V37" s="115">
        <v>6.6666666666666666E-2</v>
      </c>
      <c r="W37" s="116">
        <v>2</v>
      </c>
      <c r="X37" s="118">
        <v>9.0909090909090912E-2</v>
      </c>
      <c r="Y37" s="117">
        <v>1</v>
      </c>
      <c r="Z37" s="112">
        <v>0.14285714285714285</v>
      </c>
    </row>
    <row r="38" spans="1:26" ht="15.75" x14ac:dyDescent="0.2">
      <c r="A38" s="213">
        <v>30</v>
      </c>
      <c r="B38" s="113" t="s">
        <v>42</v>
      </c>
      <c r="C38" s="114">
        <v>12</v>
      </c>
      <c r="D38" s="115">
        <v>0.13043478260869565</v>
      </c>
      <c r="E38" s="116">
        <v>3</v>
      </c>
      <c r="F38" s="118">
        <v>0.16666666666666666</v>
      </c>
      <c r="G38" s="117">
        <v>1</v>
      </c>
      <c r="H38" s="112">
        <v>9.0909090909090912E-2</v>
      </c>
      <c r="I38" s="114">
        <v>11</v>
      </c>
      <c r="J38" s="115">
        <v>0.12790697674418605</v>
      </c>
      <c r="K38" s="116">
        <v>5</v>
      </c>
      <c r="L38" s="118">
        <v>0.23809523809523808</v>
      </c>
      <c r="M38" s="117">
        <v>3</v>
      </c>
      <c r="N38" s="112">
        <v>0.3</v>
      </c>
      <c r="O38" s="114">
        <v>7</v>
      </c>
      <c r="P38" s="115">
        <v>8.4337349397590355E-2</v>
      </c>
      <c r="Q38" s="116">
        <v>4</v>
      </c>
      <c r="R38" s="118">
        <v>0.19047619047619047</v>
      </c>
      <c r="S38" s="117">
        <v>3</v>
      </c>
      <c r="T38" s="112">
        <v>0.33333333333333331</v>
      </c>
      <c r="U38" s="114">
        <v>7</v>
      </c>
      <c r="V38" s="115">
        <v>8.0459770114942528E-2</v>
      </c>
      <c r="W38" s="116">
        <v>2</v>
      </c>
      <c r="X38" s="118">
        <v>8.3333333333333329E-2</v>
      </c>
      <c r="Y38" s="117">
        <v>2</v>
      </c>
      <c r="Z38" s="112">
        <v>0.2857142857142857</v>
      </c>
    </row>
    <row r="39" spans="1:26" ht="15.75" x14ac:dyDescent="0.2">
      <c r="A39" s="213">
        <v>31</v>
      </c>
      <c r="B39" s="113" t="s">
        <v>43</v>
      </c>
      <c r="C39" s="114">
        <v>26</v>
      </c>
      <c r="D39" s="115">
        <v>0.21666666666666667</v>
      </c>
      <c r="E39" s="116">
        <v>7</v>
      </c>
      <c r="F39" s="118">
        <v>0.21875</v>
      </c>
      <c r="G39" s="117">
        <v>1</v>
      </c>
      <c r="H39" s="112">
        <v>7.1428571428571425E-2</v>
      </c>
      <c r="I39" s="114">
        <v>34</v>
      </c>
      <c r="J39" s="115">
        <v>0.27642276422764228</v>
      </c>
      <c r="K39" s="116">
        <v>12</v>
      </c>
      <c r="L39" s="118">
        <v>0.32432432432432434</v>
      </c>
      <c r="M39" s="117">
        <v>7</v>
      </c>
      <c r="N39" s="112">
        <v>0.35</v>
      </c>
      <c r="O39" s="114">
        <v>33</v>
      </c>
      <c r="P39" s="115">
        <v>0.28205128205128205</v>
      </c>
      <c r="Q39" s="116">
        <v>7</v>
      </c>
      <c r="R39" s="118">
        <v>0.23333333333333334</v>
      </c>
      <c r="S39" s="117">
        <v>5</v>
      </c>
      <c r="T39" s="112">
        <v>0.38461538461538464</v>
      </c>
      <c r="U39" s="114">
        <v>30</v>
      </c>
      <c r="V39" s="115">
        <v>0.27777777777777779</v>
      </c>
      <c r="W39" s="116">
        <v>9</v>
      </c>
      <c r="X39" s="118">
        <v>0.29032258064516131</v>
      </c>
      <c r="Y39" s="117">
        <v>5</v>
      </c>
      <c r="Z39" s="112">
        <v>0.45454545454545453</v>
      </c>
    </row>
    <row r="40" spans="1:26" ht="15.75" x14ac:dyDescent="0.2">
      <c r="A40" s="213">
        <v>32</v>
      </c>
      <c r="B40" s="113" t="s">
        <v>44</v>
      </c>
      <c r="C40" s="114">
        <v>49</v>
      </c>
      <c r="D40" s="115">
        <v>0.33793103448275863</v>
      </c>
      <c r="E40" s="116">
        <v>14</v>
      </c>
      <c r="F40" s="118">
        <v>0.29166666666666669</v>
      </c>
      <c r="G40" s="117">
        <v>8</v>
      </c>
      <c r="H40" s="112">
        <v>0.36363636363636365</v>
      </c>
      <c r="I40" s="114">
        <v>44</v>
      </c>
      <c r="J40" s="115">
        <v>0.31205673758865249</v>
      </c>
      <c r="K40" s="116">
        <v>10</v>
      </c>
      <c r="L40" s="118">
        <v>0.23255813953488372</v>
      </c>
      <c r="M40" s="117">
        <v>4</v>
      </c>
      <c r="N40" s="112">
        <v>0.22222222222222221</v>
      </c>
      <c r="O40" s="114">
        <v>43</v>
      </c>
      <c r="P40" s="115">
        <v>0.33076923076923076</v>
      </c>
      <c r="Q40" s="116">
        <v>15</v>
      </c>
      <c r="R40" s="118">
        <v>0.31914893617021278</v>
      </c>
      <c r="S40" s="117">
        <v>6</v>
      </c>
      <c r="T40" s="112">
        <v>0.3</v>
      </c>
      <c r="U40" s="114">
        <v>41</v>
      </c>
      <c r="V40" s="115">
        <v>0.33333333333333331</v>
      </c>
      <c r="W40" s="116">
        <v>18</v>
      </c>
      <c r="X40" s="118">
        <v>0.41860465116279072</v>
      </c>
      <c r="Y40" s="117">
        <v>11</v>
      </c>
      <c r="Z40" s="112">
        <v>0.47826086956521741</v>
      </c>
    </row>
    <row r="41" spans="1:26" ht="15.75" x14ac:dyDescent="0.2">
      <c r="A41" s="213">
        <v>33</v>
      </c>
      <c r="B41" s="113" t="s">
        <v>45</v>
      </c>
      <c r="C41" s="114">
        <v>30</v>
      </c>
      <c r="D41" s="115">
        <v>0.24793388429752067</v>
      </c>
      <c r="E41" s="116">
        <v>5</v>
      </c>
      <c r="F41" s="118">
        <v>0.15625</v>
      </c>
      <c r="G41" s="117">
        <v>4</v>
      </c>
      <c r="H41" s="112">
        <v>0.2857142857142857</v>
      </c>
      <c r="I41" s="114">
        <v>30</v>
      </c>
      <c r="J41" s="115">
        <v>0.25</v>
      </c>
      <c r="K41" s="116">
        <v>5</v>
      </c>
      <c r="L41" s="118">
        <v>0.15625</v>
      </c>
      <c r="M41" s="117">
        <v>4</v>
      </c>
      <c r="N41" s="112">
        <v>0.2857142857142857</v>
      </c>
      <c r="O41" s="114">
        <v>32</v>
      </c>
      <c r="P41" s="115">
        <v>0.27350427350427353</v>
      </c>
      <c r="Q41" s="116">
        <v>11</v>
      </c>
      <c r="R41" s="118">
        <v>0.27500000000000002</v>
      </c>
      <c r="S41" s="117">
        <v>5</v>
      </c>
      <c r="T41" s="112">
        <v>0.27777777777777779</v>
      </c>
      <c r="U41" s="114">
        <v>30</v>
      </c>
      <c r="V41" s="115">
        <v>0.28301886792452829</v>
      </c>
      <c r="W41" s="116">
        <v>11</v>
      </c>
      <c r="X41" s="118">
        <v>0.31428571428571428</v>
      </c>
      <c r="Y41" s="117">
        <v>4</v>
      </c>
      <c r="Z41" s="112">
        <v>0.33333333333333331</v>
      </c>
    </row>
    <row r="42" spans="1:26" ht="15.75" x14ac:dyDescent="0.2">
      <c r="A42" s="213">
        <v>34</v>
      </c>
      <c r="B42" s="113" t="s">
        <v>46</v>
      </c>
      <c r="C42" s="114">
        <v>3</v>
      </c>
      <c r="D42" s="115">
        <v>0.11538461538461539</v>
      </c>
      <c r="E42" s="116">
        <v>1</v>
      </c>
      <c r="F42" s="118">
        <v>0.14285714285714285</v>
      </c>
      <c r="G42" s="117"/>
      <c r="H42" s="112">
        <v>0</v>
      </c>
      <c r="I42" s="114">
        <v>3</v>
      </c>
      <c r="J42" s="115">
        <v>0.1111111111111111</v>
      </c>
      <c r="K42" s="116">
        <v>1</v>
      </c>
      <c r="L42" s="118">
        <v>0.1111111111111111</v>
      </c>
      <c r="M42" s="117">
        <v>1</v>
      </c>
      <c r="N42" s="112">
        <v>0.33333333333333331</v>
      </c>
      <c r="O42" s="114">
        <v>3</v>
      </c>
      <c r="P42" s="115">
        <v>0.10714285714285714</v>
      </c>
      <c r="Q42" s="116"/>
      <c r="R42" s="118">
        <v>0</v>
      </c>
      <c r="S42" s="117"/>
      <c r="T42" s="112">
        <v>0</v>
      </c>
      <c r="U42" s="114">
        <v>4</v>
      </c>
      <c r="V42" s="115">
        <v>0.13793103448275862</v>
      </c>
      <c r="W42" s="116">
        <v>2</v>
      </c>
      <c r="X42" s="118">
        <v>0.16666666666666666</v>
      </c>
      <c r="Y42" s="117">
        <v>1</v>
      </c>
      <c r="Z42" s="112">
        <v>0.5</v>
      </c>
    </row>
    <row r="43" spans="1:26" ht="15.75" x14ac:dyDescent="0.2">
      <c r="A43" s="213">
        <v>35</v>
      </c>
      <c r="B43" s="113" t="s">
        <v>47</v>
      </c>
      <c r="C43" s="114">
        <v>12</v>
      </c>
      <c r="D43" s="115">
        <v>0.21052631578947367</v>
      </c>
      <c r="E43" s="116">
        <v>3</v>
      </c>
      <c r="F43" s="118">
        <v>0.27272727272727271</v>
      </c>
      <c r="G43" s="117">
        <v>3</v>
      </c>
      <c r="H43" s="112">
        <v>0.375</v>
      </c>
      <c r="I43" s="114">
        <v>14</v>
      </c>
      <c r="J43" s="115">
        <v>0.23728813559322035</v>
      </c>
      <c r="K43" s="116">
        <v>3</v>
      </c>
      <c r="L43" s="118">
        <v>0.3</v>
      </c>
      <c r="M43" s="117">
        <v>1</v>
      </c>
      <c r="N43" s="112">
        <v>0.2</v>
      </c>
      <c r="O43" s="114">
        <v>14</v>
      </c>
      <c r="P43" s="115">
        <v>0.25454545454545452</v>
      </c>
      <c r="Q43" s="116">
        <v>8</v>
      </c>
      <c r="R43" s="118">
        <v>0.44444444444444442</v>
      </c>
      <c r="S43" s="117">
        <v>4</v>
      </c>
      <c r="T43" s="112">
        <v>0.5714285714285714</v>
      </c>
      <c r="U43" s="114">
        <v>14</v>
      </c>
      <c r="V43" s="115">
        <v>0.26923076923076922</v>
      </c>
      <c r="W43" s="116">
        <v>4</v>
      </c>
      <c r="X43" s="118">
        <v>0.25</v>
      </c>
      <c r="Y43" s="117">
        <v>1</v>
      </c>
      <c r="Z43" s="112">
        <v>0.14285714285714285</v>
      </c>
    </row>
    <row r="44" spans="1:26" ht="15.75" x14ac:dyDescent="0.2">
      <c r="A44" s="213">
        <v>36</v>
      </c>
      <c r="B44" s="113" t="s">
        <v>195</v>
      </c>
      <c r="C44" s="114">
        <v>5</v>
      </c>
      <c r="D44" s="115">
        <v>0.13513513513513514</v>
      </c>
      <c r="E44" s="116">
        <v>1</v>
      </c>
      <c r="F44" s="118">
        <v>0.1</v>
      </c>
      <c r="G44" s="117"/>
      <c r="H44" s="112">
        <v>0</v>
      </c>
      <c r="I44" s="114">
        <v>7</v>
      </c>
      <c r="J44" s="115">
        <v>0.15555555555555556</v>
      </c>
      <c r="K44" s="116"/>
      <c r="L44" s="118">
        <v>0</v>
      </c>
      <c r="M44" s="117"/>
      <c r="N44" s="112">
        <v>0</v>
      </c>
      <c r="O44" s="114">
        <v>7</v>
      </c>
      <c r="P44" s="115">
        <v>0.16666666666666666</v>
      </c>
      <c r="Q44" s="116">
        <v>3</v>
      </c>
      <c r="R44" s="118">
        <v>0.21428571428571427</v>
      </c>
      <c r="S44" s="117">
        <v>1</v>
      </c>
      <c r="T44" s="112">
        <v>0.25</v>
      </c>
      <c r="U44" s="114">
        <v>7</v>
      </c>
      <c r="V44" s="115">
        <v>0.17073170731707318</v>
      </c>
      <c r="W44" s="116">
        <v>3</v>
      </c>
      <c r="X44" s="118">
        <v>0.17647058823529413</v>
      </c>
      <c r="Y44" s="117">
        <v>3</v>
      </c>
      <c r="Z44" s="112">
        <v>0.5</v>
      </c>
    </row>
    <row r="45" spans="1:26" ht="15.75" x14ac:dyDescent="0.2">
      <c r="A45" s="213">
        <v>37</v>
      </c>
      <c r="B45" s="113" t="s">
        <v>196</v>
      </c>
      <c r="C45" s="114">
        <v>3</v>
      </c>
      <c r="D45" s="115">
        <v>0.14285714285714285</v>
      </c>
      <c r="E45" s="116">
        <v>1</v>
      </c>
      <c r="F45" s="118">
        <v>0.16666666666666666</v>
      </c>
      <c r="G45" s="117">
        <v>1</v>
      </c>
      <c r="H45" s="112">
        <v>0.25</v>
      </c>
      <c r="I45" s="114">
        <v>4</v>
      </c>
      <c r="J45" s="115">
        <v>0.2</v>
      </c>
      <c r="K45" s="116">
        <v>1</v>
      </c>
      <c r="L45" s="118">
        <v>0.25</v>
      </c>
      <c r="M45" s="117">
        <v>1</v>
      </c>
      <c r="N45" s="112">
        <v>0.5</v>
      </c>
      <c r="O45" s="114">
        <v>3</v>
      </c>
      <c r="P45" s="115">
        <v>0.16666666666666666</v>
      </c>
      <c r="Q45" s="116">
        <v>1</v>
      </c>
      <c r="R45" s="118">
        <v>0.14285714285714285</v>
      </c>
      <c r="S45" s="117"/>
      <c r="T45" s="112">
        <v>0</v>
      </c>
      <c r="U45" s="114">
        <v>3</v>
      </c>
      <c r="V45" s="115">
        <v>0.16666666666666666</v>
      </c>
      <c r="W45" s="116">
        <v>1</v>
      </c>
      <c r="X45" s="118">
        <v>0.14285714285714285</v>
      </c>
      <c r="Y45" s="117"/>
      <c r="Z45" s="112">
        <v>0</v>
      </c>
    </row>
    <row r="46" spans="1:26" ht="15.75" x14ac:dyDescent="0.2">
      <c r="A46" s="213">
        <v>60</v>
      </c>
      <c r="B46" s="113" t="s">
        <v>50</v>
      </c>
      <c r="C46" s="114">
        <v>22</v>
      </c>
      <c r="D46" s="115">
        <v>8.4942084942084939E-2</v>
      </c>
      <c r="E46" s="116">
        <v>4</v>
      </c>
      <c r="F46" s="118">
        <v>4.7619047619047616E-2</v>
      </c>
      <c r="G46" s="117">
        <v>4</v>
      </c>
      <c r="H46" s="112">
        <v>0.125</v>
      </c>
      <c r="I46" s="114">
        <v>21</v>
      </c>
      <c r="J46" s="115">
        <v>8.2677165354330714E-2</v>
      </c>
      <c r="K46" s="116">
        <v>5</v>
      </c>
      <c r="L46" s="118">
        <v>5.7471264367816091E-2</v>
      </c>
      <c r="M46" s="117">
        <v>2</v>
      </c>
      <c r="N46" s="112">
        <v>6.6666666666666666E-2</v>
      </c>
      <c r="O46" s="114">
        <v>23</v>
      </c>
      <c r="P46" s="115">
        <v>9.3495934959349589E-2</v>
      </c>
      <c r="Q46" s="116">
        <v>4</v>
      </c>
      <c r="R46" s="118">
        <v>4.5977011494252873E-2</v>
      </c>
      <c r="S46" s="117">
        <v>2</v>
      </c>
      <c r="T46" s="112">
        <v>5.7142857142857141E-2</v>
      </c>
      <c r="U46" s="114">
        <v>22</v>
      </c>
      <c r="V46" s="115">
        <v>9.8654708520179366E-2</v>
      </c>
      <c r="W46" s="116">
        <v>8</v>
      </c>
      <c r="X46" s="118">
        <v>8.7912087912087919E-2</v>
      </c>
      <c r="Y46" s="117">
        <v>4</v>
      </c>
      <c r="Z46" s="112">
        <v>0.12903225806451613</v>
      </c>
    </row>
    <row r="47" spans="1:26" ht="15.75" x14ac:dyDescent="0.2">
      <c r="A47" s="213">
        <v>61</v>
      </c>
      <c r="B47" s="113" t="s">
        <v>51</v>
      </c>
      <c r="C47" s="114">
        <v>24</v>
      </c>
      <c r="D47" s="115">
        <v>0.12972972972972974</v>
      </c>
      <c r="E47" s="116">
        <v>3</v>
      </c>
      <c r="F47" s="118">
        <v>5.6603773584905662E-2</v>
      </c>
      <c r="G47" s="117">
        <v>1</v>
      </c>
      <c r="H47" s="112">
        <v>4.1666666666666664E-2</v>
      </c>
      <c r="I47" s="114">
        <v>24</v>
      </c>
      <c r="J47" s="115">
        <v>0.1348314606741573</v>
      </c>
      <c r="K47" s="116">
        <v>10</v>
      </c>
      <c r="L47" s="118">
        <v>0.17857142857142858</v>
      </c>
      <c r="M47" s="117">
        <v>4</v>
      </c>
      <c r="N47" s="112">
        <v>0.16</v>
      </c>
      <c r="O47" s="114">
        <v>23</v>
      </c>
      <c r="P47" s="115">
        <v>0.1393939393939394</v>
      </c>
      <c r="Q47" s="116">
        <v>9</v>
      </c>
      <c r="R47" s="118">
        <v>0.1875</v>
      </c>
      <c r="S47" s="117">
        <v>5</v>
      </c>
      <c r="T47" s="112">
        <v>0.23809523809523808</v>
      </c>
      <c r="U47" s="114">
        <v>22</v>
      </c>
      <c r="V47" s="115">
        <v>0.13333333333333333</v>
      </c>
      <c r="W47" s="116">
        <v>4</v>
      </c>
      <c r="X47" s="118">
        <v>7.407407407407407E-2</v>
      </c>
      <c r="Y47" s="117">
        <v>2</v>
      </c>
      <c r="Z47" s="112">
        <v>0.11764705882352941</v>
      </c>
    </row>
    <row r="48" spans="1:26" ht="15.75" x14ac:dyDescent="0.2">
      <c r="A48" s="213">
        <v>62</v>
      </c>
      <c r="B48" s="113" t="s">
        <v>52</v>
      </c>
      <c r="C48" s="114">
        <v>39</v>
      </c>
      <c r="D48" s="115">
        <v>0.27464788732394368</v>
      </c>
      <c r="E48" s="116">
        <v>6</v>
      </c>
      <c r="F48" s="118">
        <v>0.16216216216216217</v>
      </c>
      <c r="G48" s="117">
        <v>3</v>
      </c>
      <c r="H48" s="112">
        <v>0.17647058823529413</v>
      </c>
      <c r="I48" s="114">
        <v>37</v>
      </c>
      <c r="J48" s="115">
        <v>0.27407407407407408</v>
      </c>
      <c r="K48" s="116">
        <v>9</v>
      </c>
      <c r="L48" s="118">
        <v>0.25714285714285712</v>
      </c>
      <c r="M48" s="117">
        <v>5</v>
      </c>
      <c r="N48" s="112">
        <v>0.33333333333333331</v>
      </c>
      <c r="O48" s="114">
        <v>36</v>
      </c>
      <c r="P48" s="115">
        <v>0.27906976744186046</v>
      </c>
      <c r="Q48" s="116">
        <v>9</v>
      </c>
      <c r="R48" s="118">
        <v>0.25</v>
      </c>
      <c r="S48" s="117">
        <v>2</v>
      </c>
      <c r="T48" s="112">
        <v>0.14285714285714285</v>
      </c>
      <c r="U48" s="114">
        <v>38</v>
      </c>
      <c r="V48" s="115">
        <v>0.29457364341085274</v>
      </c>
      <c r="W48" s="116">
        <v>15</v>
      </c>
      <c r="X48" s="118">
        <v>0.38461538461538464</v>
      </c>
      <c r="Y48" s="117">
        <v>7</v>
      </c>
      <c r="Z48" s="112">
        <v>0.53846153846153844</v>
      </c>
    </row>
    <row r="49" spans="1:26" ht="15.75" x14ac:dyDescent="0.2">
      <c r="A49" s="213">
        <v>63</v>
      </c>
      <c r="B49" s="113" t="s">
        <v>53</v>
      </c>
      <c r="C49" s="114">
        <v>29</v>
      </c>
      <c r="D49" s="115">
        <v>0.13875598086124402</v>
      </c>
      <c r="E49" s="116">
        <v>10</v>
      </c>
      <c r="F49" s="118">
        <v>0.16666666666666666</v>
      </c>
      <c r="G49" s="117">
        <v>5</v>
      </c>
      <c r="H49" s="112">
        <v>0.15625</v>
      </c>
      <c r="I49" s="114">
        <v>27</v>
      </c>
      <c r="J49" s="115">
        <v>0.14136125654450263</v>
      </c>
      <c r="K49" s="116">
        <v>7</v>
      </c>
      <c r="L49" s="118">
        <v>0.14285714285714285</v>
      </c>
      <c r="M49" s="117">
        <v>3</v>
      </c>
      <c r="N49" s="112">
        <v>0.13636363636363635</v>
      </c>
      <c r="O49" s="114">
        <v>24</v>
      </c>
      <c r="P49" s="115">
        <v>0.12903225806451613</v>
      </c>
      <c r="Q49" s="116">
        <v>8</v>
      </c>
      <c r="R49" s="118">
        <v>0.17777777777777778</v>
      </c>
      <c r="S49" s="117">
        <v>3</v>
      </c>
      <c r="T49" s="112">
        <v>0.17647058823529413</v>
      </c>
      <c r="U49" s="114">
        <v>24</v>
      </c>
      <c r="V49" s="115">
        <v>0.13186813186813187</v>
      </c>
      <c r="W49" s="116">
        <v>6</v>
      </c>
      <c r="X49" s="118">
        <v>0.10714285714285714</v>
      </c>
      <c r="Y49" s="117">
        <v>2</v>
      </c>
      <c r="Z49" s="112">
        <v>9.0909090909090912E-2</v>
      </c>
    </row>
    <row r="50" spans="1:26" ht="15.75" x14ac:dyDescent="0.2">
      <c r="A50" s="213">
        <v>64</v>
      </c>
      <c r="B50" s="113" t="s">
        <v>54</v>
      </c>
      <c r="C50" s="114">
        <v>17</v>
      </c>
      <c r="D50" s="115">
        <v>0.17171717171717171</v>
      </c>
      <c r="E50" s="116">
        <v>5</v>
      </c>
      <c r="F50" s="118">
        <v>0.17241379310344829</v>
      </c>
      <c r="G50" s="117">
        <v>1</v>
      </c>
      <c r="H50" s="112">
        <v>8.3333333333333329E-2</v>
      </c>
      <c r="I50" s="114">
        <v>22</v>
      </c>
      <c r="J50" s="115">
        <v>0.22222222222222221</v>
      </c>
      <c r="K50" s="116">
        <v>5</v>
      </c>
      <c r="L50" s="118">
        <v>0.19230769230769232</v>
      </c>
      <c r="M50" s="117">
        <v>2</v>
      </c>
      <c r="N50" s="112">
        <v>0.25</v>
      </c>
      <c r="O50" s="114">
        <v>24</v>
      </c>
      <c r="P50" s="115">
        <v>0.24242424242424243</v>
      </c>
      <c r="Q50" s="116">
        <v>6</v>
      </c>
      <c r="R50" s="118">
        <v>0.17142857142857143</v>
      </c>
      <c r="S50" s="117">
        <v>2</v>
      </c>
      <c r="T50" s="112">
        <v>0.18181818181818182</v>
      </c>
      <c r="U50" s="114">
        <v>22</v>
      </c>
      <c r="V50" s="115">
        <v>0.24175824175824176</v>
      </c>
      <c r="W50" s="116">
        <v>8</v>
      </c>
      <c r="X50" s="118">
        <v>0.25</v>
      </c>
      <c r="Y50" s="117">
        <v>5</v>
      </c>
      <c r="Z50" s="112">
        <v>0.45454545454545453</v>
      </c>
    </row>
    <row r="51" spans="1:26" ht="15.75" x14ac:dyDescent="0.2">
      <c r="A51" s="213">
        <v>65</v>
      </c>
      <c r="B51" s="113" t="s">
        <v>55</v>
      </c>
      <c r="C51" s="114">
        <v>45</v>
      </c>
      <c r="D51" s="115">
        <v>0.49450549450549453</v>
      </c>
      <c r="E51" s="116">
        <v>11</v>
      </c>
      <c r="F51" s="118">
        <v>0.5</v>
      </c>
      <c r="G51" s="117">
        <v>5</v>
      </c>
      <c r="H51" s="112">
        <v>0.625</v>
      </c>
      <c r="I51" s="114">
        <v>44</v>
      </c>
      <c r="J51" s="115">
        <v>0.48351648351648352</v>
      </c>
      <c r="K51" s="116">
        <v>15</v>
      </c>
      <c r="L51" s="118">
        <v>0.57692307692307687</v>
      </c>
      <c r="M51" s="117">
        <v>7</v>
      </c>
      <c r="N51" s="112">
        <v>0.7</v>
      </c>
      <c r="O51" s="114">
        <v>39</v>
      </c>
      <c r="P51" s="115">
        <v>0.42391304347826086</v>
      </c>
      <c r="Q51" s="116">
        <v>15</v>
      </c>
      <c r="R51" s="118">
        <v>0.5</v>
      </c>
      <c r="S51" s="117">
        <v>8</v>
      </c>
      <c r="T51" s="112">
        <v>0.5714285714285714</v>
      </c>
      <c r="U51" s="114">
        <v>38</v>
      </c>
      <c r="V51" s="115">
        <v>0.44186046511627908</v>
      </c>
      <c r="W51" s="116">
        <v>14</v>
      </c>
      <c r="X51" s="118">
        <v>0.5</v>
      </c>
      <c r="Y51" s="117">
        <v>5</v>
      </c>
      <c r="Z51" s="112">
        <v>0.45454545454545453</v>
      </c>
    </row>
    <row r="52" spans="1:26" ht="15.75" x14ac:dyDescent="0.2">
      <c r="A52" s="213">
        <v>66</v>
      </c>
      <c r="B52" s="113" t="s">
        <v>56</v>
      </c>
      <c r="C52" s="114">
        <v>23</v>
      </c>
      <c r="D52" s="115">
        <v>0.35384615384615387</v>
      </c>
      <c r="E52" s="116">
        <v>6</v>
      </c>
      <c r="F52" s="118">
        <v>0.4</v>
      </c>
      <c r="G52" s="117">
        <v>2</v>
      </c>
      <c r="H52" s="112">
        <v>0.2857142857142857</v>
      </c>
      <c r="I52" s="114">
        <v>24</v>
      </c>
      <c r="J52" s="115">
        <v>0.36923076923076925</v>
      </c>
      <c r="K52" s="116">
        <v>6</v>
      </c>
      <c r="L52" s="118">
        <v>0.35294117647058826</v>
      </c>
      <c r="M52" s="117">
        <v>3</v>
      </c>
      <c r="N52" s="112">
        <v>0.33333333333333331</v>
      </c>
      <c r="O52" s="114">
        <v>21</v>
      </c>
      <c r="P52" s="115">
        <v>0.36206896551724138</v>
      </c>
      <c r="Q52" s="116">
        <v>4</v>
      </c>
      <c r="R52" s="118">
        <v>0.2857142857142857</v>
      </c>
      <c r="S52" s="117">
        <v>1</v>
      </c>
      <c r="T52" s="112">
        <v>0.14285714285714285</v>
      </c>
      <c r="U52" s="114">
        <v>20</v>
      </c>
      <c r="V52" s="115">
        <v>0.36363636363636365</v>
      </c>
      <c r="W52" s="116">
        <v>8</v>
      </c>
      <c r="X52" s="118">
        <v>0.47058823529411764</v>
      </c>
      <c r="Y52" s="117">
        <v>4</v>
      </c>
      <c r="Z52" s="112">
        <v>0.5714285714285714</v>
      </c>
    </row>
    <row r="53" spans="1:26" ht="15.75" x14ac:dyDescent="0.2">
      <c r="A53" s="213">
        <v>67</v>
      </c>
      <c r="B53" s="113" t="s">
        <v>57</v>
      </c>
      <c r="C53" s="114">
        <v>27</v>
      </c>
      <c r="D53" s="115">
        <v>0.34615384615384615</v>
      </c>
      <c r="E53" s="116">
        <v>9</v>
      </c>
      <c r="F53" s="118">
        <v>0.6</v>
      </c>
      <c r="G53" s="117">
        <v>6</v>
      </c>
      <c r="H53" s="112">
        <v>0.6</v>
      </c>
      <c r="I53" s="114">
        <v>23</v>
      </c>
      <c r="J53" s="115">
        <v>0.31506849315068491</v>
      </c>
      <c r="K53" s="116">
        <v>6</v>
      </c>
      <c r="L53" s="118">
        <v>0.33333333333333331</v>
      </c>
      <c r="M53" s="117">
        <v>2</v>
      </c>
      <c r="N53" s="112">
        <v>0.2857142857142857</v>
      </c>
      <c r="O53" s="114">
        <v>22</v>
      </c>
      <c r="P53" s="115">
        <v>0.30555555555555558</v>
      </c>
      <c r="Q53" s="116">
        <v>7</v>
      </c>
      <c r="R53" s="118">
        <v>0.35</v>
      </c>
      <c r="S53" s="117">
        <v>5</v>
      </c>
      <c r="T53" s="112">
        <v>0.5</v>
      </c>
      <c r="U53" s="114">
        <v>17</v>
      </c>
      <c r="V53" s="115">
        <v>0.25</v>
      </c>
      <c r="W53" s="116">
        <v>4</v>
      </c>
      <c r="X53" s="118">
        <v>0.22222222222222221</v>
      </c>
      <c r="Y53" s="117">
        <v>3</v>
      </c>
      <c r="Z53" s="112">
        <v>0.6</v>
      </c>
    </row>
    <row r="54" spans="1:26" ht="15.75" x14ac:dyDescent="0.2">
      <c r="A54" s="213">
        <v>68</v>
      </c>
      <c r="B54" s="113" t="s">
        <v>58</v>
      </c>
      <c r="C54" s="114">
        <v>12</v>
      </c>
      <c r="D54" s="115">
        <v>0.22222222222222221</v>
      </c>
      <c r="E54" s="116">
        <v>2</v>
      </c>
      <c r="F54" s="118">
        <v>0.125</v>
      </c>
      <c r="G54" s="117"/>
      <c r="H54" s="112">
        <v>0</v>
      </c>
      <c r="I54" s="114">
        <v>17</v>
      </c>
      <c r="J54" s="115">
        <v>0.32075471698113206</v>
      </c>
      <c r="K54" s="116">
        <v>3</v>
      </c>
      <c r="L54" s="118">
        <v>0.25</v>
      </c>
      <c r="M54" s="117">
        <v>1</v>
      </c>
      <c r="N54" s="112">
        <v>0.16666666666666666</v>
      </c>
      <c r="O54" s="114">
        <v>18</v>
      </c>
      <c r="P54" s="115">
        <v>0.375</v>
      </c>
      <c r="Q54" s="116">
        <v>3</v>
      </c>
      <c r="R54" s="118">
        <v>0.23076923076923078</v>
      </c>
      <c r="S54" s="117">
        <v>2</v>
      </c>
      <c r="T54" s="112">
        <v>0.4</v>
      </c>
      <c r="U54" s="114">
        <v>18</v>
      </c>
      <c r="V54" s="115">
        <v>0.39130434782608697</v>
      </c>
      <c r="W54" s="116">
        <v>4</v>
      </c>
      <c r="X54" s="118">
        <v>0.25</v>
      </c>
      <c r="Y54" s="117">
        <v>3</v>
      </c>
      <c r="Z54" s="112">
        <v>0.375</v>
      </c>
    </row>
    <row r="55" spans="1:26" ht="15.75" x14ac:dyDescent="0.2">
      <c r="A55" s="213">
        <v>69</v>
      </c>
      <c r="B55" s="113" t="s">
        <v>59</v>
      </c>
      <c r="C55" s="114">
        <v>13</v>
      </c>
      <c r="D55" s="115">
        <v>0.30232558139534882</v>
      </c>
      <c r="E55" s="116">
        <v>4</v>
      </c>
      <c r="F55" s="118">
        <v>0.23529411764705882</v>
      </c>
      <c r="G55" s="117">
        <v>2</v>
      </c>
      <c r="H55" s="112">
        <v>0.4</v>
      </c>
      <c r="I55" s="114">
        <v>12</v>
      </c>
      <c r="J55" s="115">
        <v>0.3</v>
      </c>
      <c r="K55" s="116">
        <v>3</v>
      </c>
      <c r="L55" s="118">
        <v>0.21428571428571427</v>
      </c>
      <c r="M55" s="117"/>
      <c r="N55" s="112">
        <v>0</v>
      </c>
      <c r="O55" s="114">
        <v>14</v>
      </c>
      <c r="P55" s="115">
        <v>0.3783783783783784</v>
      </c>
      <c r="Q55" s="116">
        <v>4</v>
      </c>
      <c r="R55" s="118">
        <v>0.33333333333333331</v>
      </c>
      <c r="S55" s="117">
        <v>2</v>
      </c>
      <c r="T55" s="112">
        <v>0.33333333333333331</v>
      </c>
      <c r="U55" s="114">
        <v>12</v>
      </c>
      <c r="V55" s="115">
        <v>0.35294117647058826</v>
      </c>
      <c r="W55" s="116">
        <v>4</v>
      </c>
      <c r="X55" s="118">
        <v>0.33333333333333331</v>
      </c>
      <c r="Y55" s="117">
        <v>2</v>
      </c>
      <c r="Z55" s="112">
        <v>0.4</v>
      </c>
    </row>
    <row r="56" spans="1:26" ht="15.75" x14ac:dyDescent="0.2">
      <c r="A56" s="212">
        <v>70</v>
      </c>
      <c r="B56" s="113" t="s">
        <v>197</v>
      </c>
      <c r="C56" s="114">
        <v>19</v>
      </c>
      <c r="D56" s="115">
        <v>0.38</v>
      </c>
      <c r="E56" s="116">
        <v>6</v>
      </c>
      <c r="F56" s="118">
        <v>0.33333333333333331</v>
      </c>
      <c r="G56" s="117">
        <v>2</v>
      </c>
      <c r="H56" s="112">
        <v>0.25</v>
      </c>
      <c r="I56" s="114">
        <v>19</v>
      </c>
      <c r="J56" s="115">
        <v>0.37254901960784315</v>
      </c>
      <c r="K56" s="116">
        <v>6</v>
      </c>
      <c r="L56" s="118">
        <v>0.33333333333333331</v>
      </c>
      <c r="M56" s="117">
        <v>2</v>
      </c>
      <c r="N56" s="112">
        <v>0.25</v>
      </c>
      <c r="O56" s="114">
        <v>22</v>
      </c>
      <c r="P56" s="115">
        <v>0.44897959183673469</v>
      </c>
      <c r="Q56" s="116">
        <v>6</v>
      </c>
      <c r="R56" s="118">
        <v>0.375</v>
      </c>
      <c r="S56" s="117">
        <v>4</v>
      </c>
      <c r="T56" s="112">
        <v>0.5</v>
      </c>
      <c r="U56" s="114">
        <v>29</v>
      </c>
      <c r="V56" s="115">
        <v>0.53703703703703709</v>
      </c>
      <c r="W56" s="116">
        <v>11</v>
      </c>
      <c r="X56" s="118">
        <v>0.52380952380952384</v>
      </c>
      <c r="Y56" s="117">
        <v>4</v>
      </c>
      <c r="Z56" s="112">
        <v>0.5</v>
      </c>
    </row>
    <row r="57" spans="1:26" ht="15.75" x14ac:dyDescent="0.2">
      <c r="A57" s="212">
        <v>71</v>
      </c>
      <c r="B57" s="113" t="s">
        <v>61</v>
      </c>
      <c r="C57" s="114">
        <v>20</v>
      </c>
      <c r="D57" s="115">
        <v>0.39215686274509803</v>
      </c>
      <c r="E57" s="116">
        <v>6</v>
      </c>
      <c r="F57" s="118">
        <v>0.33333333333333331</v>
      </c>
      <c r="G57" s="117">
        <v>4</v>
      </c>
      <c r="H57" s="112">
        <v>0.66666666666666663</v>
      </c>
      <c r="I57" s="114">
        <v>20</v>
      </c>
      <c r="J57" s="115">
        <v>0.38461538461538464</v>
      </c>
      <c r="K57" s="116">
        <v>7</v>
      </c>
      <c r="L57" s="118">
        <v>0.3888888888888889</v>
      </c>
      <c r="M57" s="117">
        <v>4</v>
      </c>
      <c r="N57" s="112">
        <v>0.66666666666666663</v>
      </c>
      <c r="O57" s="114">
        <v>19</v>
      </c>
      <c r="P57" s="115">
        <v>0.36538461538461536</v>
      </c>
      <c r="Q57" s="116">
        <v>5</v>
      </c>
      <c r="R57" s="118">
        <v>0.3125</v>
      </c>
      <c r="S57" s="117">
        <v>4</v>
      </c>
      <c r="T57" s="112">
        <v>0.4</v>
      </c>
      <c r="U57" s="114">
        <v>18</v>
      </c>
      <c r="V57" s="115">
        <v>0.36734693877551022</v>
      </c>
      <c r="W57" s="116">
        <v>5</v>
      </c>
      <c r="X57" s="118">
        <v>0.27777777777777779</v>
      </c>
      <c r="Y57" s="117">
        <v>2</v>
      </c>
      <c r="Z57" s="112">
        <v>0.33333333333333331</v>
      </c>
    </row>
    <row r="58" spans="1:26" ht="15.75" x14ac:dyDescent="0.2">
      <c r="A58" s="212">
        <v>72</v>
      </c>
      <c r="B58" s="113" t="s">
        <v>62</v>
      </c>
      <c r="C58" s="114"/>
      <c r="D58" s="115">
        <v>0</v>
      </c>
      <c r="E58" s="116"/>
      <c r="F58" s="118">
        <v>0</v>
      </c>
      <c r="G58" s="117"/>
      <c r="H58" s="112">
        <v>0</v>
      </c>
      <c r="I58" s="114">
        <v>1</v>
      </c>
      <c r="J58" s="115">
        <v>0.125</v>
      </c>
      <c r="K58" s="116"/>
      <c r="L58" s="118">
        <v>0</v>
      </c>
      <c r="M58" s="117"/>
      <c r="N58" s="112"/>
      <c r="O58" s="114">
        <v>1</v>
      </c>
      <c r="P58" s="115">
        <v>0.1111111111111111</v>
      </c>
      <c r="Q58" s="116"/>
      <c r="R58" s="118">
        <v>0</v>
      </c>
      <c r="S58" s="117"/>
      <c r="T58" s="112"/>
      <c r="U58" s="114">
        <v>1</v>
      </c>
      <c r="V58" s="115">
        <v>0.1111111111111111</v>
      </c>
      <c r="W58" s="116"/>
      <c r="X58" s="118">
        <v>0</v>
      </c>
      <c r="Y58" s="117"/>
      <c r="Z58" s="112"/>
    </row>
    <row r="59" spans="1:26" ht="15.75" x14ac:dyDescent="0.2">
      <c r="A59" s="212">
        <v>73</v>
      </c>
      <c r="B59" s="113" t="s">
        <v>63</v>
      </c>
      <c r="C59" s="114"/>
      <c r="D59" s="115">
        <v>0</v>
      </c>
      <c r="E59" s="116"/>
      <c r="F59" s="118">
        <v>0</v>
      </c>
      <c r="G59" s="117"/>
      <c r="H59" s="112">
        <v>0</v>
      </c>
      <c r="I59" s="114"/>
      <c r="J59" s="115">
        <v>0</v>
      </c>
      <c r="K59" s="116"/>
      <c r="L59" s="118">
        <v>0</v>
      </c>
      <c r="M59" s="117"/>
      <c r="N59" s="112">
        <v>0</v>
      </c>
      <c r="O59" s="114">
        <v>2</v>
      </c>
      <c r="P59" s="115">
        <v>0.33333333333333331</v>
      </c>
      <c r="Q59" s="116"/>
      <c r="R59" s="118"/>
      <c r="S59" s="117"/>
      <c r="T59" s="112"/>
      <c r="U59" s="114">
        <v>2</v>
      </c>
      <c r="V59" s="115">
        <v>0.2857142857142857</v>
      </c>
      <c r="W59" s="116"/>
      <c r="X59" s="118"/>
      <c r="Y59" s="117"/>
      <c r="Z59" s="112"/>
    </row>
    <row r="60" spans="1:26" ht="15.75" x14ac:dyDescent="0.2">
      <c r="A60" s="214">
        <v>74</v>
      </c>
      <c r="B60" s="121" t="s">
        <v>64</v>
      </c>
      <c r="C60" s="122">
        <v>9</v>
      </c>
      <c r="D60" s="123">
        <v>0.17307692307692307</v>
      </c>
      <c r="E60" s="124">
        <v>2</v>
      </c>
      <c r="F60" s="125">
        <v>9.0909090909090912E-2</v>
      </c>
      <c r="G60" s="117">
        <v>1</v>
      </c>
      <c r="H60" s="112">
        <v>0.125</v>
      </c>
      <c r="I60" s="122">
        <v>11</v>
      </c>
      <c r="J60" s="123">
        <v>0.21568627450980393</v>
      </c>
      <c r="K60" s="124">
        <v>1</v>
      </c>
      <c r="L60" s="125">
        <v>4.3478260869565216E-2</v>
      </c>
      <c r="M60" s="117"/>
      <c r="N60" s="112">
        <v>0</v>
      </c>
      <c r="O60" s="122">
        <v>13</v>
      </c>
      <c r="P60" s="123">
        <v>0.26</v>
      </c>
      <c r="Q60" s="124">
        <v>7</v>
      </c>
      <c r="R60" s="125">
        <v>0.25925925925925924</v>
      </c>
      <c r="S60" s="117">
        <v>2</v>
      </c>
      <c r="T60" s="112">
        <v>0.22222222222222221</v>
      </c>
      <c r="U60" s="122">
        <v>13</v>
      </c>
      <c r="V60" s="123">
        <v>0.26</v>
      </c>
      <c r="W60" s="124">
        <v>6</v>
      </c>
      <c r="X60" s="125">
        <v>0.25</v>
      </c>
      <c r="Y60" s="117">
        <v>2</v>
      </c>
      <c r="Z60" s="112">
        <v>0.16666666666666666</v>
      </c>
    </row>
    <row r="61" spans="1:26" ht="15.75" x14ac:dyDescent="0.2">
      <c r="A61" s="214">
        <v>76</v>
      </c>
      <c r="B61" s="121" t="s">
        <v>65</v>
      </c>
      <c r="C61" s="122"/>
      <c r="D61" s="123">
        <v>0</v>
      </c>
      <c r="E61" s="124"/>
      <c r="F61" s="125">
        <v>0</v>
      </c>
      <c r="G61" s="117"/>
      <c r="H61" s="112"/>
      <c r="I61" s="122"/>
      <c r="J61" s="123">
        <v>0</v>
      </c>
      <c r="K61" s="124"/>
      <c r="L61" s="125">
        <v>0</v>
      </c>
      <c r="M61" s="117"/>
      <c r="N61" s="112"/>
      <c r="O61" s="122"/>
      <c r="P61" s="123">
        <v>0</v>
      </c>
      <c r="Q61" s="124"/>
      <c r="R61" s="125">
        <v>0</v>
      </c>
      <c r="S61" s="117"/>
      <c r="T61" s="112"/>
      <c r="U61" s="122"/>
      <c r="V61" s="123">
        <v>0</v>
      </c>
      <c r="W61" s="124"/>
      <c r="X61" s="125">
        <v>0</v>
      </c>
      <c r="Y61" s="117"/>
      <c r="Z61" s="112"/>
    </row>
    <row r="62" spans="1:26" ht="15.75" x14ac:dyDescent="0.2">
      <c r="A62" s="214">
        <v>77</v>
      </c>
      <c r="B62" s="121" t="s">
        <v>66</v>
      </c>
      <c r="C62" s="122">
        <v>2</v>
      </c>
      <c r="D62" s="123">
        <v>0.5</v>
      </c>
      <c r="E62" s="124">
        <v>1</v>
      </c>
      <c r="F62" s="125">
        <v>0.5</v>
      </c>
      <c r="G62" s="117"/>
      <c r="H62" s="112"/>
      <c r="I62" s="122">
        <v>2</v>
      </c>
      <c r="J62" s="123">
        <v>0.4</v>
      </c>
      <c r="K62" s="124">
        <v>1</v>
      </c>
      <c r="L62" s="125">
        <v>0.33333333333333331</v>
      </c>
      <c r="M62" s="117"/>
      <c r="N62" s="112"/>
      <c r="O62" s="122">
        <v>2</v>
      </c>
      <c r="P62" s="123">
        <v>0.4</v>
      </c>
      <c r="Q62" s="124">
        <v>1</v>
      </c>
      <c r="R62" s="125">
        <v>0.25</v>
      </c>
      <c r="S62" s="117">
        <v>1</v>
      </c>
      <c r="T62" s="112">
        <v>1</v>
      </c>
      <c r="U62" s="122">
        <v>1</v>
      </c>
      <c r="V62" s="123">
        <v>0.2</v>
      </c>
      <c r="W62" s="124"/>
      <c r="X62" s="125">
        <v>0</v>
      </c>
      <c r="Y62" s="117"/>
      <c r="Z62" s="112">
        <v>0</v>
      </c>
    </row>
    <row r="63" spans="1:26" ht="15.75" x14ac:dyDescent="0.2">
      <c r="A63" s="215">
        <v>85</v>
      </c>
      <c r="B63" s="113" t="s">
        <v>67</v>
      </c>
      <c r="C63" s="114">
        <v>17</v>
      </c>
      <c r="D63" s="115">
        <v>0.44736842105263158</v>
      </c>
      <c r="E63" s="116">
        <v>5</v>
      </c>
      <c r="F63" s="118">
        <v>0.55555555555555558</v>
      </c>
      <c r="G63" s="117">
        <v>3</v>
      </c>
      <c r="H63" s="112">
        <v>0.75</v>
      </c>
      <c r="I63" s="114">
        <v>17</v>
      </c>
      <c r="J63" s="115">
        <v>0.45945945945945948</v>
      </c>
      <c r="K63" s="116">
        <v>5</v>
      </c>
      <c r="L63" s="118">
        <v>0.55555555555555558</v>
      </c>
      <c r="M63" s="117">
        <v>1</v>
      </c>
      <c r="N63" s="112">
        <v>0.33333333333333331</v>
      </c>
      <c r="O63" s="114">
        <v>15</v>
      </c>
      <c r="P63" s="115">
        <v>0.40540540540540543</v>
      </c>
      <c r="Q63" s="116">
        <v>6</v>
      </c>
      <c r="R63" s="118">
        <v>0.66666666666666663</v>
      </c>
      <c r="S63" s="117">
        <v>4</v>
      </c>
      <c r="T63" s="112">
        <v>0.66666666666666663</v>
      </c>
      <c r="U63" s="114">
        <v>11</v>
      </c>
      <c r="V63" s="115">
        <v>0.35483870967741937</v>
      </c>
      <c r="W63" s="116">
        <v>4</v>
      </c>
      <c r="X63" s="118">
        <v>0.30769230769230771</v>
      </c>
      <c r="Y63" s="117">
        <v>1</v>
      </c>
      <c r="Z63" s="112">
        <v>0.33333333333333331</v>
      </c>
    </row>
    <row r="64" spans="1:26" ht="15.75" x14ac:dyDescent="0.2">
      <c r="A64" s="215">
        <v>86</v>
      </c>
      <c r="B64" s="113" t="s">
        <v>68</v>
      </c>
      <c r="C64" s="114">
        <v>25</v>
      </c>
      <c r="D64" s="115">
        <v>0.47169811320754718</v>
      </c>
      <c r="E64" s="116">
        <v>9</v>
      </c>
      <c r="F64" s="118">
        <v>0.52941176470588236</v>
      </c>
      <c r="G64" s="117">
        <v>5</v>
      </c>
      <c r="H64" s="112">
        <v>0.7142857142857143</v>
      </c>
      <c r="I64" s="114">
        <v>22</v>
      </c>
      <c r="J64" s="115">
        <v>0.44897959183673469</v>
      </c>
      <c r="K64" s="116">
        <v>9</v>
      </c>
      <c r="L64" s="118">
        <v>0.47368421052631576</v>
      </c>
      <c r="M64" s="117">
        <v>3</v>
      </c>
      <c r="N64" s="112">
        <v>0.42857142857142855</v>
      </c>
      <c r="O64" s="114">
        <v>22</v>
      </c>
      <c r="P64" s="115">
        <v>0.45833333333333331</v>
      </c>
      <c r="Q64" s="116">
        <v>8</v>
      </c>
      <c r="R64" s="118">
        <v>0.44444444444444442</v>
      </c>
      <c r="S64" s="117">
        <v>5</v>
      </c>
      <c r="T64" s="112">
        <v>0.625</v>
      </c>
      <c r="U64" s="114">
        <v>21</v>
      </c>
      <c r="V64" s="115">
        <v>0.45652173913043476</v>
      </c>
      <c r="W64" s="116">
        <v>7</v>
      </c>
      <c r="X64" s="118">
        <v>0.3888888888888889</v>
      </c>
      <c r="Y64" s="117">
        <v>3</v>
      </c>
      <c r="Z64" s="112">
        <v>0.375</v>
      </c>
    </row>
    <row r="65" spans="1:26" ht="15.75" x14ac:dyDescent="0.2">
      <c r="A65" s="215">
        <v>87</v>
      </c>
      <c r="B65" s="113" t="s">
        <v>69</v>
      </c>
      <c r="C65" s="114">
        <v>15</v>
      </c>
      <c r="D65" s="115">
        <v>0.5</v>
      </c>
      <c r="E65" s="116">
        <v>7</v>
      </c>
      <c r="F65" s="118">
        <v>0.58333333333333337</v>
      </c>
      <c r="G65" s="117">
        <v>3</v>
      </c>
      <c r="H65" s="112">
        <v>1</v>
      </c>
      <c r="I65" s="114">
        <v>14</v>
      </c>
      <c r="J65" s="115">
        <v>0.42424242424242425</v>
      </c>
      <c r="K65" s="116">
        <v>6</v>
      </c>
      <c r="L65" s="118">
        <v>0.375</v>
      </c>
      <c r="M65" s="117">
        <v>1</v>
      </c>
      <c r="N65" s="112">
        <v>0.2</v>
      </c>
      <c r="O65" s="114">
        <v>15</v>
      </c>
      <c r="P65" s="115">
        <v>0.42857142857142855</v>
      </c>
      <c r="Q65" s="116">
        <v>5</v>
      </c>
      <c r="R65" s="118">
        <v>0.41666666666666669</v>
      </c>
      <c r="S65" s="117">
        <v>4</v>
      </c>
      <c r="T65" s="112">
        <v>0.8</v>
      </c>
      <c r="U65" s="114">
        <v>14</v>
      </c>
      <c r="V65" s="115">
        <v>0.41176470588235292</v>
      </c>
      <c r="W65" s="116">
        <v>4</v>
      </c>
      <c r="X65" s="118">
        <v>0.23529411764705882</v>
      </c>
      <c r="Y65" s="117">
        <v>1</v>
      </c>
      <c r="Z65" s="112">
        <v>0.2</v>
      </c>
    </row>
    <row r="66" spans="1:26" ht="15.75" x14ac:dyDescent="0.2">
      <c r="A66" s="29">
        <v>90</v>
      </c>
      <c r="B66" s="310" t="s">
        <v>183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9">
        <v>91</v>
      </c>
      <c r="B67" s="270" t="s">
        <v>178</v>
      </c>
      <c r="C67" s="271"/>
      <c r="D67" s="245"/>
      <c r="E67" s="272"/>
      <c r="F67" s="273"/>
      <c r="G67" s="274"/>
      <c r="H67" s="275"/>
      <c r="I67" s="271"/>
      <c r="J67" s="245"/>
      <c r="K67" s="272"/>
      <c r="L67" s="273"/>
      <c r="M67" s="274"/>
      <c r="N67" s="275"/>
      <c r="O67" s="271"/>
      <c r="P67" s="245"/>
      <c r="Q67" s="272"/>
      <c r="R67" s="273"/>
      <c r="S67" s="274"/>
      <c r="T67" s="275"/>
      <c r="U67" s="271">
        <v>1</v>
      </c>
      <c r="V67" s="115">
        <v>1</v>
      </c>
      <c r="W67" s="272"/>
      <c r="X67" s="273"/>
      <c r="Y67" s="274"/>
      <c r="Z67" s="275"/>
    </row>
    <row r="68" spans="1:26" ht="16.5" thickBot="1" x14ac:dyDescent="0.25">
      <c r="A68" s="222"/>
      <c r="B68" s="220" t="s">
        <v>9</v>
      </c>
      <c r="C68" s="301">
        <v>1373</v>
      </c>
      <c r="D68" s="302">
        <v>0.27339705296694544</v>
      </c>
      <c r="E68" s="303">
        <v>368</v>
      </c>
      <c r="F68" s="304">
        <v>0.24881676808654496</v>
      </c>
      <c r="G68" s="141">
        <v>178</v>
      </c>
      <c r="H68" s="305">
        <v>0.28943089430894309</v>
      </c>
      <c r="I68" s="301">
        <v>1412</v>
      </c>
      <c r="J68" s="302">
        <v>0.28256954172503501</v>
      </c>
      <c r="K68" s="303">
        <v>400</v>
      </c>
      <c r="L68" s="304">
        <v>0.26881720430107525</v>
      </c>
      <c r="M68" s="141">
        <v>192</v>
      </c>
      <c r="N68" s="305">
        <v>0.31527093596059114</v>
      </c>
      <c r="O68" s="301">
        <v>1402</v>
      </c>
      <c r="P68" s="302">
        <v>0.28883395138030488</v>
      </c>
      <c r="Q68" s="303">
        <v>406</v>
      </c>
      <c r="R68" s="304">
        <v>0.27321668909825031</v>
      </c>
      <c r="S68" s="141">
        <v>212</v>
      </c>
      <c r="T68" s="305">
        <v>0.35274542429284528</v>
      </c>
      <c r="U68" s="301">
        <v>1389</v>
      </c>
      <c r="V68" s="302">
        <v>0.29309981008651614</v>
      </c>
      <c r="W68" s="303">
        <v>403</v>
      </c>
      <c r="X68" s="304">
        <v>0.2610103626943005</v>
      </c>
      <c r="Y68" s="141">
        <v>192</v>
      </c>
      <c r="Z68" s="305">
        <v>0.32323232323232326</v>
      </c>
    </row>
    <row r="69" spans="1:26" x14ac:dyDescent="0.2">
      <c r="A69" s="218" t="s">
        <v>179</v>
      </c>
      <c r="B69" s="221"/>
    </row>
    <row r="70" spans="1:26" ht="15" x14ac:dyDescent="0.25">
      <c r="A70" s="377" t="s">
        <v>168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</row>
  </sheetData>
  <mergeCells count="19">
    <mergeCell ref="W7:X7"/>
    <mergeCell ref="Y7:Z7"/>
    <mergeCell ref="S7:T7"/>
    <mergeCell ref="A70:T70"/>
    <mergeCell ref="U6:Z6"/>
    <mergeCell ref="U7:V7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I6:N6"/>
    <mergeCell ref="C6:H6"/>
    <mergeCell ref="O6:T6"/>
  </mergeCells>
  <conditionalFormatting sqref="P9:P68 J9:J68 D9:D68 V9:V68">
    <cfRule type="cellIs" dxfId="22" priority="12" operator="greaterThan">
      <formula>50%</formula>
    </cfRule>
  </conditionalFormatting>
  <conditionalFormatting sqref="F9:F68">
    <cfRule type="expression" dxfId="21" priority="9">
      <formula>F9&gt;D9</formula>
    </cfRule>
  </conditionalFormatting>
  <conditionalFormatting sqref="L9:L68">
    <cfRule type="expression" dxfId="20" priority="8">
      <formula>L9&gt;J9</formula>
    </cfRule>
  </conditionalFormatting>
  <conditionalFormatting sqref="X9:X68 R9:R68 F9:F68 L9:L68">
    <cfRule type="expression" dxfId="19" priority="7">
      <formula>F9&gt;D9</formula>
    </cfRule>
  </conditionalFormatting>
  <conditionalFormatting sqref="H9:H68">
    <cfRule type="expression" dxfId="18" priority="6">
      <formula>H9&gt;F9</formula>
    </cfRule>
  </conditionalFormatting>
  <conditionalFormatting sqref="N9:N68">
    <cfRule type="expression" dxfId="17" priority="5">
      <formula>N9&gt;L9</formula>
    </cfRule>
  </conditionalFormatting>
  <conditionalFormatting sqref="T9:T68 H9:H68 N9:N68 Z9:Z68">
    <cfRule type="expression" dxfId="16" priority="4">
      <formula>H9&gt;F9</formula>
    </cfRule>
  </conditionalFormatting>
  <conditionalFormatting sqref="F9:F68">
    <cfRule type="expression" dxfId="15" priority="2">
      <formula>F9&gt;D9</formula>
    </cfRule>
  </conditionalFormatting>
  <conditionalFormatting sqref="H9:H68">
    <cfRule type="expression" dxfId="14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showZeros="0" topLeftCell="D52" zoomScale="85" zoomScaleNormal="85" workbookViewId="0">
      <selection activeCell="V48" sqref="V48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3.28515625" style="97" customWidth="1"/>
    <col min="4" max="7" width="9.85546875" style="97" customWidth="1"/>
    <col min="8" max="8" width="9.5703125" style="97" customWidth="1"/>
    <col min="9" max="9" width="13.28515625" style="97" customWidth="1"/>
    <col min="10" max="14" width="9.85546875" style="97" customWidth="1"/>
    <col min="15" max="15" width="13.28515625" style="97" customWidth="1"/>
    <col min="16" max="20" width="9.85546875" style="97" customWidth="1"/>
    <col min="21" max="21" width="12.5703125" style="97" customWidth="1"/>
    <col min="22" max="22" width="10.42578125" style="97" customWidth="1"/>
    <col min="23" max="23" width="10.28515625" style="97" customWidth="1"/>
    <col min="24" max="24" width="10" style="97" customWidth="1"/>
    <col min="25" max="25" width="9.7109375" style="97" customWidth="1"/>
    <col min="26" max="26" width="9.5703125" style="97" customWidth="1"/>
    <col min="27" max="16384" width="11.42578125" style="97"/>
  </cols>
  <sheetData>
    <row r="1" spans="1:26" ht="3.6" customHeight="1" x14ac:dyDescent="0.2"/>
    <row r="2" spans="1:26" ht="18.75" x14ac:dyDescent="0.2">
      <c r="A2" s="360" t="s">
        <v>211</v>
      </c>
      <c r="B2" s="360"/>
      <c r="C2" s="360"/>
      <c r="D2" s="360"/>
      <c r="E2" s="360"/>
      <c r="F2" s="360"/>
      <c r="G2" s="360"/>
      <c r="H2" s="360"/>
      <c r="I2" s="361"/>
      <c r="J2" s="361"/>
      <c r="K2" s="361"/>
      <c r="L2" s="361"/>
      <c r="M2" s="361"/>
      <c r="N2" s="361"/>
      <c r="O2" s="374"/>
      <c r="P2" s="374"/>
      <c r="Q2" s="374"/>
      <c r="R2" s="374"/>
      <c r="S2" s="374"/>
      <c r="T2" s="374"/>
    </row>
    <row r="3" spans="1:26" ht="9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6" x14ac:dyDescent="0.2">
      <c r="A4" s="375" t="s">
        <v>169</v>
      </c>
      <c r="B4" s="376"/>
      <c r="C4" s="376"/>
      <c r="D4" s="376"/>
      <c r="E4" s="376"/>
      <c r="F4" s="376"/>
      <c r="G4" s="376"/>
      <c r="H4" s="376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</row>
    <row r="5" spans="1:26" ht="6" customHeight="1" thickBot="1" x14ac:dyDescent="0.2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6" s="99" customFormat="1" ht="15.75" x14ac:dyDescent="0.2">
      <c r="B6" s="6"/>
      <c r="C6" s="369">
        <v>2019</v>
      </c>
      <c r="D6" s="370"/>
      <c r="E6" s="370"/>
      <c r="F6" s="370"/>
      <c r="G6" s="370"/>
      <c r="H6" s="371"/>
      <c r="I6" s="369">
        <v>2020</v>
      </c>
      <c r="J6" s="370"/>
      <c r="K6" s="370"/>
      <c r="L6" s="370"/>
      <c r="M6" s="370"/>
      <c r="N6" s="371"/>
      <c r="O6" s="369">
        <v>2021</v>
      </c>
      <c r="P6" s="370"/>
      <c r="Q6" s="370"/>
      <c r="R6" s="370"/>
      <c r="S6" s="370"/>
      <c r="T6" s="371"/>
      <c r="U6" s="369">
        <v>2022</v>
      </c>
      <c r="V6" s="370"/>
      <c r="W6" s="370"/>
      <c r="X6" s="370"/>
      <c r="Y6" s="370"/>
      <c r="Z6" s="371"/>
    </row>
    <row r="7" spans="1:26" s="99" customFormat="1" ht="16.5" thickBot="1" x14ac:dyDescent="0.25">
      <c r="B7" s="6"/>
      <c r="C7" s="363" t="s">
        <v>118</v>
      </c>
      <c r="D7" s="364"/>
      <c r="E7" s="365" t="s">
        <v>119</v>
      </c>
      <c r="F7" s="366"/>
      <c r="G7" s="367" t="s">
        <v>120</v>
      </c>
      <c r="H7" s="368"/>
      <c r="I7" s="363" t="s">
        <v>118</v>
      </c>
      <c r="J7" s="364"/>
      <c r="K7" s="365" t="s">
        <v>119</v>
      </c>
      <c r="L7" s="366"/>
      <c r="M7" s="367" t="s">
        <v>120</v>
      </c>
      <c r="N7" s="368"/>
      <c r="O7" s="363" t="s">
        <v>118</v>
      </c>
      <c r="P7" s="372"/>
      <c r="Q7" s="365" t="s">
        <v>119</v>
      </c>
      <c r="R7" s="364"/>
      <c r="S7" s="372" t="s">
        <v>120</v>
      </c>
      <c r="T7" s="368"/>
      <c r="U7" s="363" t="s">
        <v>118</v>
      </c>
      <c r="V7" s="372"/>
      <c r="W7" s="365" t="s">
        <v>119</v>
      </c>
      <c r="X7" s="364"/>
      <c r="Y7" s="372" t="s">
        <v>120</v>
      </c>
      <c r="Z7" s="368"/>
    </row>
    <row r="8" spans="1:26" s="99" customFormat="1" ht="29.45" customHeight="1" x14ac:dyDescent="0.2">
      <c r="A8" s="209" t="s">
        <v>10</v>
      </c>
      <c r="B8" s="20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3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30</v>
      </c>
      <c r="D9" s="108">
        <v>0.4</v>
      </c>
      <c r="E9" s="109">
        <v>4</v>
      </c>
      <c r="F9" s="110">
        <v>0.2857142857142857</v>
      </c>
      <c r="G9" s="111">
        <v>2</v>
      </c>
      <c r="H9" s="112">
        <v>0.25</v>
      </c>
      <c r="I9" s="107">
        <v>40</v>
      </c>
      <c r="J9" s="108">
        <v>0.42553191489361702</v>
      </c>
      <c r="K9" s="109">
        <v>10</v>
      </c>
      <c r="L9" s="110">
        <v>0.43478260869565216</v>
      </c>
      <c r="M9" s="111">
        <v>5</v>
      </c>
      <c r="N9" s="112">
        <v>0.45454545454545453</v>
      </c>
      <c r="O9" s="107">
        <v>44</v>
      </c>
      <c r="P9" s="108">
        <v>0.40366972477064222</v>
      </c>
      <c r="Q9" s="109">
        <v>8</v>
      </c>
      <c r="R9" s="110">
        <v>0.36363636363636365</v>
      </c>
      <c r="S9" s="111">
        <v>5</v>
      </c>
      <c r="T9" s="112">
        <v>0.41666666666666669</v>
      </c>
      <c r="U9" s="107">
        <v>47</v>
      </c>
      <c r="V9" s="108">
        <v>0.39166666666666666</v>
      </c>
      <c r="W9" s="109">
        <v>14</v>
      </c>
      <c r="X9" s="110">
        <v>0.45161290322580644</v>
      </c>
      <c r="Y9" s="111">
        <v>7</v>
      </c>
      <c r="Z9" s="112">
        <v>0.46666666666666667</v>
      </c>
    </row>
    <row r="10" spans="1:26" ht="15.75" x14ac:dyDescent="0.2">
      <c r="A10" s="211">
        <v>2</v>
      </c>
      <c r="B10" s="113" t="s">
        <v>14</v>
      </c>
      <c r="C10" s="114">
        <v>19</v>
      </c>
      <c r="D10" s="115">
        <v>0.2638888888888889</v>
      </c>
      <c r="E10" s="116">
        <v>5</v>
      </c>
      <c r="F10" s="118">
        <v>0.23809523809523808</v>
      </c>
      <c r="G10" s="117">
        <v>2</v>
      </c>
      <c r="H10" s="112">
        <v>0.2</v>
      </c>
      <c r="I10" s="114">
        <v>20</v>
      </c>
      <c r="J10" s="115">
        <v>0.26315789473684209</v>
      </c>
      <c r="K10" s="116">
        <v>4</v>
      </c>
      <c r="L10" s="118">
        <v>0.2</v>
      </c>
      <c r="M10" s="117">
        <v>2</v>
      </c>
      <c r="N10" s="112">
        <v>0.18181818181818182</v>
      </c>
      <c r="O10" s="114">
        <v>25</v>
      </c>
      <c r="P10" s="115">
        <v>0.29069767441860467</v>
      </c>
      <c r="Q10" s="116">
        <v>5</v>
      </c>
      <c r="R10" s="118">
        <v>0.22727272727272727</v>
      </c>
      <c r="S10" s="117">
        <v>2</v>
      </c>
      <c r="T10" s="112">
        <v>0.2</v>
      </c>
      <c r="U10" s="114">
        <v>31</v>
      </c>
      <c r="V10" s="115">
        <v>0.32631578947368423</v>
      </c>
      <c r="W10" s="116">
        <v>6</v>
      </c>
      <c r="X10" s="118">
        <v>0.31578947368421051</v>
      </c>
      <c r="Y10" s="117">
        <v>3</v>
      </c>
      <c r="Z10" s="112">
        <v>0.33333333333333331</v>
      </c>
    </row>
    <row r="11" spans="1:26" ht="15.75" x14ac:dyDescent="0.2">
      <c r="A11" s="211">
        <v>3</v>
      </c>
      <c r="B11" s="113" t="s">
        <v>15</v>
      </c>
      <c r="C11" s="114">
        <v>2</v>
      </c>
      <c r="D11" s="115">
        <v>0.11764705882352941</v>
      </c>
      <c r="E11" s="116"/>
      <c r="F11" s="118">
        <v>0</v>
      </c>
      <c r="G11" s="117"/>
      <c r="H11" s="112">
        <v>0</v>
      </c>
      <c r="I11" s="114">
        <v>3</v>
      </c>
      <c r="J11" s="115">
        <v>0.1875</v>
      </c>
      <c r="K11" s="116"/>
      <c r="L11" s="118">
        <v>0</v>
      </c>
      <c r="M11" s="117"/>
      <c r="N11" s="112">
        <v>0</v>
      </c>
      <c r="O11" s="114">
        <v>3</v>
      </c>
      <c r="P11" s="115">
        <v>0.2</v>
      </c>
      <c r="Q11" s="116">
        <v>2</v>
      </c>
      <c r="R11" s="118">
        <v>0.4</v>
      </c>
      <c r="S11" s="117">
        <v>1</v>
      </c>
      <c r="T11" s="112">
        <v>0.33333333333333331</v>
      </c>
      <c r="U11" s="114">
        <v>4</v>
      </c>
      <c r="V11" s="115">
        <v>0.25</v>
      </c>
      <c r="W11" s="116">
        <v>1</v>
      </c>
      <c r="X11" s="118">
        <v>0.33333333333333331</v>
      </c>
      <c r="Y11" s="117">
        <v>1</v>
      </c>
      <c r="Z11" s="112">
        <v>1</v>
      </c>
    </row>
    <row r="12" spans="1:26" ht="15.75" x14ac:dyDescent="0.2">
      <c r="A12" s="211">
        <v>4</v>
      </c>
      <c r="B12" s="113" t="s">
        <v>16</v>
      </c>
      <c r="C12" s="114">
        <v>6</v>
      </c>
      <c r="D12" s="115">
        <v>0.2608695652173913</v>
      </c>
      <c r="E12" s="116">
        <v>3</v>
      </c>
      <c r="F12" s="118">
        <v>0.33333333333333331</v>
      </c>
      <c r="G12" s="117">
        <v>1</v>
      </c>
      <c r="H12" s="112">
        <v>0.2</v>
      </c>
      <c r="I12" s="114">
        <v>6</v>
      </c>
      <c r="J12" s="115">
        <v>0.27272727272727271</v>
      </c>
      <c r="K12" s="116">
        <v>3</v>
      </c>
      <c r="L12" s="118">
        <v>0.33333333333333331</v>
      </c>
      <c r="M12" s="117"/>
      <c r="N12" s="112">
        <v>0</v>
      </c>
      <c r="O12" s="114">
        <v>6</v>
      </c>
      <c r="P12" s="115">
        <v>0.24</v>
      </c>
      <c r="Q12" s="116">
        <v>3</v>
      </c>
      <c r="R12" s="118">
        <v>0.375</v>
      </c>
      <c r="S12" s="117">
        <v>3</v>
      </c>
      <c r="T12" s="112">
        <v>0.75</v>
      </c>
      <c r="U12" s="114">
        <v>4</v>
      </c>
      <c r="V12" s="115">
        <v>0.16</v>
      </c>
      <c r="W12" s="116">
        <v>3</v>
      </c>
      <c r="X12" s="118">
        <v>0.375</v>
      </c>
      <c r="Y12" s="117">
        <v>3</v>
      </c>
      <c r="Z12" s="112">
        <v>0.6</v>
      </c>
    </row>
    <row r="13" spans="1:26" ht="15.75" x14ac:dyDescent="0.2">
      <c r="A13" s="211">
        <v>5</v>
      </c>
      <c r="B13" s="113" t="s">
        <v>17</v>
      </c>
      <c r="C13" s="114">
        <v>14</v>
      </c>
      <c r="D13" s="115">
        <v>0.14285714285714285</v>
      </c>
      <c r="E13" s="116">
        <v>4</v>
      </c>
      <c r="F13" s="118">
        <v>0.16666666666666666</v>
      </c>
      <c r="G13" s="117">
        <v>2</v>
      </c>
      <c r="H13" s="112">
        <v>0.18181818181818182</v>
      </c>
      <c r="I13" s="114">
        <v>18</v>
      </c>
      <c r="J13" s="115">
        <v>0.17142857142857143</v>
      </c>
      <c r="K13" s="116">
        <v>4</v>
      </c>
      <c r="L13" s="118">
        <v>0.14285714285714285</v>
      </c>
      <c r="M13" s="117">
        <v>1</v>
      </c>
      <c r="N13" s="112">
        <v>7.1428571428571425E-2</v>
      </c>
      <c r="O13" s="114">
        <v>26</v>
      </c>
      <c r="P13" s="115">
        <v>0.23214285714285715</v>
      </c>
      <c r="Q13" s="116">
        <v>6</v>
      </c>
      <c r="R13" s="118">
        <v>0.2</v>
      </c>
      <c r="S13" s="117">
        <v>4</v>
      </c>
      <c r="T13" s="112">
        <v>0.23529411764705882</v>
      </c>
      <c r="U13" s="114">
        <v>27</v>
      </c>
      <c r="V13" s="115">
        <v>0.24770642201834864</v>
      </c>
      <c r="W13" s="116">
        <v>6</v>
      </c>
      <c r="X13" s="118">
        <v>0.2</v>
      </c>
      <c r="Y13" s="117">
        <v>2</v>
      </c>
      <c r="Z13" s="112">
        <v>0.14285714285714285</v>
      </c>
    </row>
    <row r="14" spans="1:26" ht="15.75" x14ac:dyDescent="0.2">
      <c r="A14" s="211">
        <v>6</v>
      </c>
      <c r="B14" s="113" t="s">
        <v>185</v>
      </c>
      <c r="C14" s="114">
        <v>21</v>
      </c>
      <c r="D14" s="115">
        <v>0.31818181818181818</v>
      </c>
      <c r="E14" s="116">
        <v>7</v>
      </c>
      <c r="F14" s="118">
        <v>0.28000000000000003</v>
      </c>
      <c r="G14" s="117">
        <v>3</v>
      </c>
      <c r="H14" s="112">
        <v>0.3</v>
      </c>
      <c r="I14" s="114">
        <v>26</v>
      </c>
      <c r="J14" s="115">
        <v>0.35135135135135137</v>
      </c>
      <c r="K14" s="116">
        <v>9</v>
      </c>
      <c r="L14" s="118">
        <v>0.5</v>
      </c>
      <c r="M14" s="117">
        <v>6</v>
      </c>
      <c r="N14" s="112">
        <v>0.54545454545454541</v>
      </c>
      <c r="O14" s="114">
        <v>30</v>
      </c>
      <c r="P14" s="115">
        <v>0.379746835443038</v>
      </c>
      <c r="Q14" s="116">
        <v>11</v>
      </c>
      <c r="R14" s="118">
        <v>0.42307692307692307</v>
      </c>
      <c r="S14" s="117">
        <v>7</v>
      </c>
      <c r="T14" s="112">
        <v>0.53846153846153844</v>
      </c>
      <c r="U14" s="114">
        <v>30</v>
      </c>
      <c r="V14" s="115">
        <v>0.36144578313253012</v>
      </c>
      <c r="W14" s="116">
        <v>12</v>
      </c>
      <c r="X14" s="118">
        <v>0.36363636363636365</v>
      </c>
      <c r="Y14" s="117">
        <v>6</v>
      </c>
      <c r="Z14" s="112">
        <v>0.4</v>
      </c>
    </row>
    <row r="15" spans="1:26" ht="15.75" x14ac:dyDescent="0.2">
      <c r="A15" s="212">
        <v>7</v>
      </c>
      <c r="B15" s="113" t="s">
        <v>186</v>
      </c>
      <c r="C15" s="114">
        <v>10</v>
      </c>
      <c r="D15" s="115">
        <v>0.35714285714285715</v>
      </c>
      <c r="E15" s="116">
        <v>4</v>
      </c>
      <c r="F15" s="118">
        <v>0.36363636363636365</v>
      </c>
      <c r="G15" s="117"/>
      <c r="H15" s="112">
        <v>0</v>
      </c>
      <c r="I15" s="114">
        <v>15</v>
      </c>
      <c r="J15" s="115">
        <v>0.4838709677419355</v>
      </c>
      <c r="K15" s="116">
        <v>4</v>
      </c>
      <c r="L15" s="118">
        <v>0.4</v>
      </c>
      <c r="M15" s="117">
        <v>4</v>
      </c>
      <c r="N15" s="112">
        <v>0.8</v>
      </c>
      <c r="O15" s="114">
        <v>17</v>
      </c>
      <c r="P15" s="115">
        <v>0.47222222222222221</v>
      </c>
      <c r="Q15" s="116">
        <v>4</v>
      </c>
      <c r="R15" s="118">
        <v>0.36363636363636365</v>
      </c>
      <c r="S15" s="117">
        <v>1</v>
      </c>
      <c r="T15" s="112">
        <v>0.25</v>
      </c>
      <c r="U15" s="114">
        <v>17</v>
      </c>
      <c r="V15" s="115">
        <v>0.48571428571428571</v>
      </c>
      <c r="W15" s="116">
        <v>9</v>
      </c>
      <c r="X15" s="118">
        <v>0.6428571428571429</v>
      </c>
      <c r="Y15" s="117">
        <v>6</v>
      </c>
      <c r="Z15" s="112">
        <v>0.75</v>
      </c>
    </row>
    <row r="16" spans="1:26" ht="15.75" x14ac:dyDescent="0.2">
      <c r="A16" s="212">
        <v>8</v>
      </c>
      <c r="B16" s="113" t="s">
        <v>20</v>
      </c>
      <c r="C16" s="114">
        <v>5</v>
      </c>
      <c r="D16" s="115">
        <v>0.33333333333333331</v>
      </c>
      <c r="E16" s="116">
        <v>1</v>
      </c>
      <c r="F16" s="118">
        <v>0.25</v>
      </c>
      <c r="G16" s="117"/>
      <c r="H16" s="112"/>
      <c r="I16" s="114">
        <v>8</v>
      </c>
      <c r="J16" s="115">
        <v>0.5</v>
      </c>
      <c r="K16" s="116">
        <v>2</v>
      </c>
      <c r="L16" s="118">
        <v>0.33333333333333331</v>
      </c>
      <c r="M16" s="117">
        <v>1</v>
      </c>
      <c r="N16" s="112">
        <v>0.25</v>
      </c>
      <c r="O16" s="114">
        <v>11</v>
      </c>
      <c r="P16" s="115">
        <v>0.6470588235294118</v>
      </c>
      <c r="Q16" s="116">
        <v>2</v>
      </c>
      <c r="R16" s="118">
        <v>0.4</v>
      </c>
      <c r="S16" s="117">
        <v>2</v>
      </c>
      <c r="T16" s="112">
        <v>0.66666666666666663</v>
      </c>
      <c r="U16" s="114">
        <v>7</v>
      </c>
      <c r="V16" s="115">
        <v>0.4375</v>
      </c>
      <c r="W16" s="116">
        <v>1</v>
      </c>
      <c r="X16" s="118">
        <v>0.25</v>
      </c>
      <c r="Y16" s="117"/>
      <c r="Z16" s="112">
        <v>0</v>
      </c>
    </row>
    <row r="17" spans="1:26" ht="15.75" x14ac:dyDescent="0.2">
      <c r="A17" s="212">
        <v>9</v>
      </c>
      <c r="B17" s="113" t="s">
        <v>21</v>
      </c>
      <c r="C17" s="114">
        <v>14</v>
      </c>
      <c r="D17" s="115">
        <v>0.2857142857142857</v>
      </c>
      <c r="E17" s="116">
        <v>5</v>
      </c>
      <c r="F17" s="118">
        <v>0.25</v>
      </c>
      <c r="G17" s="117">
        <v>2</v>
      </c>
      <c r="H17" s="112">
        <v>0.2857142857142857</v>
      </c>
      <c r="I17" s="114">
        <v>16</v>
      </c>
      <c r="J17" s="115">
        <v>0.32653061224489793</v>
      </c>
      <c r="K17" s="116">
        <v>8</v>
      </c>
      <c r="L17" s="118">
        <v>0.33333333333333331</v>
      </c>
      <c r="M17" s="117">
        <v>3</v>
      </c>
      <c r="N17" s="112">
        <v>0.42857142857142855</v>
      </c>
      <c r="O17" s="114">
        <v>20</v>
      </c>
      <c r="P17" s="115">
        <v>0.4</v>
      </c>
      <c r="Q17" s="116">
        <v>8</v>
      </c>
      <c r="R17" s="118">
        <v>0.36363636363636365</v>
      </c>
      <c r="S17" s="117">
        <v>4</v>
      </c>
      <c r="T17" s="112">
        <v>0.4</v>
      </c>
      <c r="U17" s="114">
        <v>24</v>
      </c>
      <c r="V17" s="115">
        <v>0.48</v>
      </c>
      <c r="W17" s="116">
        <v>7</v>
      </c>
      <c r="X17" s="118">
        <v>0.3888888888888889</v>
      </c>
      <c r="Y17" s="117">
        <v>4</v>
      </c>
      <c r="Z17" s="112">
        <v>0.5714285714285714</v>
      </c>
    </row>
    <row r="18" spans="1:26" ht="15.75" x14ac:dyDescent="0.2">
      <c r="A18" s="212">
        <v>10</v>
      </c>
      <c r="B18" s="113" t="s">
        <v>22</v>
      </c>
      <c r="C18" s="114">
        <v>8</v>
      </c>
      <c r="D18" s="115">
        <v>0.8</v>
      </c>
      <c r="E18" s="116">
        <v>4</v>
      </c>
      <c r="F18" s="118">
        <v>0.66666666666666663</v>
      </c>
      <c r="G18" s="117">
        <v>3</v>
      </c>
      <c r="H18" s="112">
        <v>1</v>
      </c>
      <c r="I18" s="114">
        <v>5</v>
      </c>
      <c r="J18" s="115">
        <v>0.5</v>
      </c>
      <c r="K18" s="116"/>
      <c r="L18" s="118">
        <v>0</v>
      </c>
      <c r="M18" s="117"/>
      <c r="N18" s="112">
        <v>0</v>
      </c>
      <c r="O18" s="114">
        <v>7</v>
      </c>
      <c r="P18" s="115">
        <v>0.53846153846153844</v>
      </c>
      <c r="Q18" s="116">
        <v>2</v>
      </c>
      <c r="R18" s="118">
        <v>0.5</v>
      </c>
      <c r="S18" s="117">
        <v>1</v>
      </c>
      <c r="T18" s="112">
        <v>1</v>
      </c>
      <c r="U18" s="114">
        <v>10</v>
      </c>
      <c r="V18" s="115">
        <v>0.625</v>
      </c>
      <c r="W18" s="116">
        <v>3</v>
      </c>
      <c r="X18" s="118">
        <v>0.6</v>
      </c>
      <c r="Y18" s="117">
        <v>2</v>
      </c>
      <c r="Z18" s="112">
        <v>1</v>
      </c>
    </row>
    <row r="19" spans="1:26" ht="15.75" x14ac:dyDescent="0.2">
      <c r="A19" s="212">
        <v>11</v>
      </c>
      <c r="B19" s="113" t="s">
        <v>187</v>
      </c>
      <c r="C19" s="114">
        <v>27</v>
      </c>
      <c r="D19" s="115">
        <v>0.57446808510638303</v>
      </c>
      <c r="E19" s="116">
        <v>16</v>
      </c>
      <c r="F19" s="118">
        <v>0.64</v>
      </c>
      <c r="G19" s="117">
        <v>7</v>
      </c>
      <c r="H19" s="112">
        <v>0.63636363636363635</v>
      </c>
      <c r="I19" s="114">
        <v>30</v>
      </c>
      <c r="J19" s="115">
        <v>0.6</v>
      </c>
      <c r="K19" s="116">
        <v>13</v>
      </c>
      <c r="L19" s="118">
        <v>0.68421052631578949</v>
      </c>
      <c r="M19" s="117">
        <v>8</v>
      </c>
      <c r="N19" s="112">
        <v>0.8</v>
      </c>
      <c r="O19" s="114">
        <v>29</v>
      </c>
      <c r="P19" s="115">
        <v>0.55769230769230771</v>
      </c>
      <c r="Q19" s="116">
        <v>9</v>
      </c>
      <c r="R19" s="118">
        <v>0.5625</v>
      </c>
      <c r="S19" s="117">
        <v>2</v>
      </c>
      <c r="T19" s="112">
        <v>0.4</v>
      </c>
      <c r="U19" s="114">
        <v>32</v>
      </c>
      <c r="V19" s="115">
        <v>0.61538461538461542</v>
      </c>
      <c r="W19" s="116">
        <v>11</v>
      </c>
      <c r="X19" s="118">
        <v>0.61111111111111116</v>
      </c>
      <c r="Y19" s="117">
        <v>5</v>
      </c>
      <c r="Z19" s="112">
        <v>0.7142857142857143</v>
      </c>
    </row>
    <row r="20" spans="1:26" ht="15.75" x14ac:dyDescent="0.2">
      <c r="A20" s="212">
        <v>12</v>
      </c>
      <c r="B20" s="113" t="s">
        <v>188</v>
      </c>
      <c r="C20" s="114">
        <v>7</v>
      </c>
      <c r="D20" s="115">
        <v>0.63636363636363635</v>
      </c>
      <c r="E20" s="116">
        <v>2</v>
      </c>
      <c r="F20" s="118">
        <v>0.5</v>
      </c>
      <c r="G20" s="117">
        <v>2</v>
      </c>
      <c r="H20" s="112">
        <v>1</v>
      </c>
      <c r="I20" s="114">
        <v>5</v>
      </c>
      <c r="J20" s="115">
        <v>0.41666666666666669</v>
      </c>
      <c r="K20" s="116">
        <v>2</v>
      </c>
      <c r="L20" s="118">
        <v>0.33333333333333331</v>
      </c>
      <c r="M20" s="117">
        <v>1</v>
      </c>
      <c r="N20" s="112">
        <v>0.33333333333333331</v>
      </c>
      <c r="O20" s="114">
        <v>6</v>
      </c>
      <c r="P20" s="115">
        <v>0.46153846153846156</v>
      </c>
      <c r="Q20" s="116">
        <v>1</v>
      </c>
      <c r="R20" s="118">
        <v>0.25</v>
      </c>
      <c r="S20" s="117">
        <v>1</v>
      </c>
      <c r="T20" s="112">
        <v>1</v>
      </c>
      <c r="U20" s="114">
        <v>5</v>
      </c>
      <c r="V20" s="115">
        <v>0.38461538461538464</v>
      </c>
      <c r="W20" s="116">
        <v>1</v>
      </c>
      <c r="X20" s="118">
        <v>0.25</v>
      </c>
      <c r="Y20" s="117">
        <v>1</v>
      </c>
      <c r="Z20" s="112">
        <v>0.5</v>
      </c>
    </row>
    <row r="21" spans="1:26" ht="15.75" x14ac:dyDescent="0.2">
      <c r="A21" s="212">
        <v>13</v>
      </c>
      <c r="B21" s="113" t="s">
        <v>189</v>
      </c>
      <c r="C21" s="114">
        <v>1</v>
      </c>
      <c r="D21" s="115">
        <v>0.16666666666666666</v>
      </c>
      <c r="E21" s="116"/>
      <c r="F21" s="118">
        <v>0</v>
      </c>
      <c r="G21" s="117"/>
      <c r="H21" s="112"/>
      <c r="I21" s="114"/>
      <c r="J21" s="115">
        <v>0</v>
      </c>
      <c r="K21" s="116"/>
      <c r="L21" s="118">
        <v>0</v>
      </c>
      <c r="M21" s="117"/>
      <c r="N21" s="112"/>
      <c r="O21" s="114">
        <v>1</v>
      </c>
      <c r="P21" s="115">
        <v>0.16666666666666666</v>
      </c>
      <c r="Q21" s="116"/>
      <c r="R21" s="118">
        <v>0</v>
      </c>
      <c r="S21" s="117"/>
      <c r="T21" s="112"/>
      <c r="U21" s="114">
        <v>4</v>
      </c>
      <c r="V21" s="115">
        <v>0.4</v>
      </c>
      <c r="W21" s="116">
        <v>1</v>
      </c>
      <c r="X21" s="118">
        <v>0.2</v>
      </c>
      <c r="Y21" s="117"/>
      <c r="Z21" s="112"/>
    </row>
    <row r="22" spans="1:26" ht="15.75" x14ac:dyDescent="0.2">
      <c r="A22" s="212">
        <v>14</v>
      </c>
      <c r="B22" s="119" t="s">
        <v>190</v>
      </c>
      <c r="C22" s="114">
        <v>18</v>
      </c>
      <c r="D22" s="115">
        <v>0.58064516129032262</v>
      </c>
      <c r="E22" s="116">
        <v>7</v>
      </c>
      <c r="F22" s="118">
        <v>0.58333333333333337</v>
      </c>
      <c r="G22" s="117">
        <v>3</v>
      </c>
      <c r="H22" s="112">
        <v>1</v>
      </c>
      <c r="I22" s="114">
        <v>21</v>
      </c>
      <c r="J22" s="115">
        <v>0.53846153846153844</v>
      </c>
      <c r="K22" s="116">
        <v>6</v>
      </c>
      <c r="L22" s="118">
        <v>0.35294117647058826</v>
      </c>
      <c r="M22" s="117">
        <v>4</v>
      </c>
      <c r="N22" s="112">
        <v>0.66666666666666663</v>
      </c>
      <c r="O22" s="114">
        <v>18</v>
      </c>
      <c r="P22" s="115">
        <v>0.48648648648648651</v>
      </c>
      <c r="Q22" s="116">
        <v>5</v>
      </c>
      <c r="R22" s="118">
        <v>0.33333333333333331</v>
      </c>
      <c r="S22" s="117">
        <v>3</v>
      </c>
      <c r="T22" s="112">
        <v>0.42857142857142855</v>
      </c>
      <c r="U22" s="114">
        <v>21</v>
      </c>
      <c r="V22" s="115">
        <v>0.58333333333333337</v>
      </c>
      <c r="W22" s="116">
        <v>2</v>
      </c>
      <c r="X22" s="118">
        <v>0.2</v>
      </c>
      <c r="Y22" s="117">
        <v>1</v>
      </c>
      <c r="Z22" s="112">
        <v>0.2</v>
      </c>
    </row>
    <row r="23" spans="1:26" ht="15.75" x14ac:dyDescent="0.2">
      <c r="A23" s="212">
        <v>15</v>
      </c>
      <c r="B23" s="119" t="s">
        <v>191</v>
      </c>
      <c r="C23" s="114">
        <v>9</v>
      </c>
      <c r="D23" s="115">
        <v>0.52941176470588236</v>
      </c>
      <c r="E23" s="116">
        <v>3</v>
      </c>
      <c r="F23" s="118">
        <v>0.42857142857142855</v>
      </c>
      <c r="G23" s="117">
        <v>2</v>
      </c>
      <c r="H23" s="112">
        <v>0.5</v>
      </c>
      <c r="I23" s="114">
        <v>8</v>
      </c>
      <c r="J23" s="115">
        <v>0.44444444444444442</v>
      </c>
      <c r="K23" s="116">
        <v>3</v>
      </c>
      <c r="L23" s="118">
        <v>0.375</v>
      </c>
      <c r="M23" s="117">
        <v>3</v>
      </c>
      <c r="N23" s="112">
        <v>1</v>
      </c>
      <c r="O23" s="114">
        <v>5</v>
      </c>
      <c r="P23" s="115">
        <v>0.27777777777777779</v>
      </c>
      <c r="Q23" s="116">
        <v>1</v>
      </c>
      <c r="R23" s="118">
        <v>0.125</v>
      </c>
      <c r="S23" s="117"/>
      <c r="T23" s="112">
        <v>0</v>
      </c>
      <c r="U23" s="114">
        <v>6</v>
      </c>
      <c r="V23" s="115">
        <v>0.33333333333333331</v>
      </c>
      <c r="W23" s="116">
        <v>3</v>
      </c>
      <c r="X23" s="118">
        <v>0.375</v>
      </c>
      <c r="Y23" s="117">
        <v>2</v>
      </c>
      <c r="Z23" s="112">
        <v>1</v>
      </c>
    </row>
    <row r="24" spans="1:26" ht="15.75" x14ac:dyDescent="0.2">
      <c r="A24" s="212">
        <v>16</v>
      </c>
      <c r="B24" s="113" t="s">
        <v>192</v>
      </c>
      <c r="C24" s="114">
        <v>25</v>
      </c>
      <c r="D24" s="115">
        <v>0.47169811320754718</v>
      </c>
      <c r="E24" s="116">
        <v>11</v>
      </c>
      <c r="F24" s="118">
        <v>0.42307692307692307</v>
      </c>
      <c r="G24" s="117">
        <v>6</v>
      </c>
      <c r="H24" s="112">
        <v>0.54545454545454541</v>
      </c>
      <c r="I24" s="114">
        <v>28</v>
      </c>
      <c r="J24" s="115">
        <v>0.44444444444444442</v>
      </c>
      <c r="K24" s="116">
        <v>11</v>
      </c>
      <c r="L24" s="118">
        <v>0.55000000000000004</v>
      </c>
      <c r="M24" s="117">
        <v>7</v>
      </c>
      <c r="N24" s="112">
        <v>0.63636363636363635</v>
      </c>
      <c r="O24" s="114">
        <v>23</v>
      </c>
      <c r="P24" s="115">
        <v>0.359375</v>
      </c>
      <c r="Q24" s="116">
        <v>7</v>
      </c>
      <c r="R24" s="118">
        <v>0.41176470588235292</v>
      </c>
      <c r="S24" s="117">
        <v>7</v>
      </c>
      <c r="T24" s="112">
        <v>0.7</v>
      </c>
      <c r="U24" s="114">
        <v>22</v>
      </c>
      <c r="V24" s="115">
        <v>0.34375</v>
      </c>
      <c r="W24" s="116">
        <v>4</v>
      </c>
      <c r="X24" s="118">
        <v>0.2</v>
      </c>
      <c r="Y24" s="117">
        <v>3</v>
      </c>
      <c r="Z24" s="112">
        <v>0.33333333333333331</v>
      </c>
    </row>
    <row r="25" spans="1:26" ht="15.75" x14ac:dyDescent="0.2">
      <c r="A25" s="212">
        <v>17</v>
      </c>
      <c r="B25" s="113" t="s">
        <v>29</v>
      </c>
      <c r="C25" s="114">
        <v>2</v>
      </c>
      <c r="D25" s="115">
        <v>0.125</v>
      </c>
      <c r="E25" s="116">
        <v>1</v>
      </c>
      <c r="F25" s="118">
        <v>0.1111111111111111</v>
      </c>
      <c r="G25" s="117">
        <v>1</v>
      </c>
      <c r="H25" s="112">
        <v>0.33333333333333331</v>
      </c>
      <c r="I25" s="114">
        <v>4</v>
      </c>
      <c r="J25" s="115">
        <v>0.15384615384615385</v>
      </c>
      <c r="K25" s="116">
        <v>1</v>
      </c>
      <c r="L25" s="118">
        <v>8.3333333333333329E-2</v>
      </c>
      <c r="M25" s="117"/>
      <c r="N25" s="112">
        <v>0</v>
      </c>
      <c r="O25" s="114">
        <v>5</v>
      </c>
      <c r="P25" s="115">
        <v>0.19230769230769232</v>
      </c>
      <c r="Q25" s="116">
        <v>1</v>
      </c>
      <c r="R25" s="118">
        <v>0.125</v>
      </c>
      <c r="S25" s="117">
        <v>1</v>
      </c>
      <c r="T25" s="112">
        <v>0.5</v>
      </c>
      <c r="U25" s="114">
        <v>7</v>
      </c>
      <c r="V25" s="115">
        <v>0.23333333333333334</v>
      </c>
      <c r="W25" s="116">
        <v>1</v>
      </c>
      <c r="X25" s="118">
        <v>8.3333333333333329E-2</v>
      </c>
      <c r="Y25" s="117"/>
      <c r="Z25" s="112">
        <v>0</v>
      </c>
    </row>
    <row r="26" spans="1:26" ht="33.75" x14ac:dyDescent="0.2">
      <c r="A26" s="212">
        <v>18</v>
      </c>
      <c r="B26" s="120" t="s">
        <v>30</v>
      </c>
      <c r="C26" s="114">
        <v>9</v>
      </c>
      <c r="D26" s="115">
        <v>0.33333333333333331</v>
      </c>
      <c r="E26" s="116">
        <v>5</v>
      </c>
      <c r="F26" s="118">
        <v>0.35714285714285715</v>
      </c>
      <c r="G26" s="117">
        <v>4</v>
      </c>
      <c r="H26" s="112">
        <v>0.5714285714285714</v>
      </c>
      <c r="I26" s="114">
        <v>5</v>
      </c>
      <c r="J26" s="115">
        <v>0.17857142857142858</v>
      </c>
      <c r="K26" s="116">
        <v>1</v>
      </c>
      <c r="L26" s="118">
        <v>8.3333333333333329E-2</v>
      </c>
      <c r="M26" s="117">
        <v>1</v>
      </c>
      <c r="N26" s="112">
        <v>0.2</v>
      </c>
      <c r="O26" s="114">
        <v>6</v>
      </c>
      <c r="P26" s="115">
        <v>0.1875</v>
      </c>
      <c r="Q26" s="116">
        <v>1</v>
      </c>
      <c r="R26" s="118">
        <v>7.6923076923076927E-2</v>
      </c>
      <c r="S26" s="117">
        <v>1</v>
      </c>
      <c r="T26" s="112">
        <v>0.16666666666666666</v>
      </c>
      <c r="U26" s="114">
        <v>9</v>
      </c>
      <c r="V26" s="115">
        <v>0.3</v>
      </c>
      <c r="W26" s="116">
        <v>2</v>
      </c>
      <c r="X26" s="118">
        <v>0.2</v>
      </c>
      <c r="Y26" s="117">
        <v>1</v>
      </c>
      <c r="Z26" s="112">
        <v>0.25</v>
      </c>
    </row>
    <row r="27" spans="1:26" ht="15.75" x14ac:dyDescent="0.2">
      <c r="A27" s="212">
        <v>19</v>
      </c>
      <c r="B27" s="113" t="s">
        <v>31</v>
      </c>
      <c r="C27" s="114">
        <v>6</v>
      </c>
      <c r="D27" s="115">
        <v>0.16666666666666666</v>
      </c>
      <c r="E27" s="116"/>
      <c r="F27" s="118">
        <v>0</v>
      </c>
      <c r="G27" s="117"/>
      <c r="H27" s="112">
        <v>0</v>
      </c>
      <c r="I27" s="114">
        <v>9</v>
      </c>
      <c r="J27" s="115">
        <v>0.22500000000000001</v>
      </c>
      <c r="K27" s="116">
        <v>1</v>
      </c>
      <c r="L27" s="118">
        <v>5.5555555555555552E-2</v>
      </c>
      <c r="M27" s="117">
        <v>1</v>
      </c>
      <c r="N27" s="112">
        <v>0.125</v>
      </c>
      <c r="O27" s="114">
        <v>8</v>
      </c>
      <c r="P27" s="115">
        <v>0.26666666666666666</v>
      </c>
      <c r="Q27" s="116">
        <v>1</v>
      </c>
      <c r="R27" s="118">
        <v>0.1</v>
      </c>
      <c r="S27" s="117">
        <v>1</v>
      </c>
      <c r="T27" s="112">
        <v>0.25</v>
      </c>
      <c r="U27" s="114">
        <v>12</v>
      </c>
      <c r="V27" s="115">
        <v>0.41379310344827586</v>
      </c>
      <c r="W27" s="116">
        <v>2</v>
      </c>
      <c r="X27" s="118">
        <v>0.18181818181818182</v>
      </c>
      <c r="Y27" s="117">
        <v>2</v>
      </c>
      <c r="Z27" s="112">
        <v>0.5</v>
      </c>
    </row>
    <row r="28" spans="1:26" ht="15.75" x14ac:dyDescent="0.2">
      <c r="A28" s="212">
        <v>20</v>
      </c>
      <c r="B28" s="113" t="s">
        <v>193</v>
      </c>
      <c r="C28" s="114">
        <v>1</v>
      </c>
      <c r="D28" s="115">
        <v>0.1</v>
      </c>
      <c r="E28" s="116">
        <v>1</v>
      </c>
      <c r="F28" s="118">
        <v>0.2</v>
      </c>
      <c r="G28" s="117"/>
      <c r="H28" s="112">
        <v>0</v>
      </c>
      <c r="I28" s="114">
        <v>1</v>
      </c>
      <c r="J28" s="115">
        <v>0.1111111111111111</v>
      </c>
      <c r="K28" s="116">
        <v>1</v>
      </c>
      <c r="L28" s="118">
        <v>0.25</v>
      </c>
      <c r="M28" s="117">
        <v>1</v>
      </c>
      <c r="N28" s="112">
        <v>0.5</v>
      </c>
      <c r="O28" s="114"/>
      <c r="P28" s="115">
        <v>0</v>
      </c>
      <c r="Q28" s="116"/>
      <c r="R28" s="118">
        <v>0</v>
      </c>
      <c r="S28" s="117"/>
      <c r="T28" s="112">
        <v>0</v>
      </c>
      <c r="U28" s="114">
        <v>2</v>
      </c>
      <c r="V28" s="115">
        <v>0.18181818181818182</v>
      </c>
      <c r="W28" s="116">
        <v>2</v>
      </c>
      <c r="X28" s="118">
        <v>0.4</v>
      </c>
      <c r="Y28" s="117">
        <v>1</v>
      </c>
      <c r="Z28" s="112">
        <v>1</v>
      </c>
    </row>
    <row r="29" spans="1:26" ht="15.75" x14ac:dyDescent="0.2">
      <c r="A29" s="212">
        <v>21</v>
      </c>
      <c r="B29" s="119" t="s">
        <v>194</v>
      </c>
      <c r="C29" s="114">
        <v>8</v>
      </c>
      <c r="D29" s="115">
        <v>0.23529411764705882</v>
      </c>
      <c r="E29" s="116">
        <v>3</v>
      </c>
      <c r="F29" s="118">
        <v>0.25</v>
      </c>
      <c r="G29" s="117">
        <v>1</v>
      </c>
      <c r="H29" s="112">
        <v>0.25</v>
      </c>
      <c r="I29" s="114">
        <v>9</v>
      </c>
      <c r="J29" s="115">
        <v>0.27272727272727271</v>
      </c>
      <c r="K29" s="116">
        <v>2</v>
      </c>
      <c r="L29" s="118">
        <v>0.22222222222222221</v>
      </c>
      <c r="M29" s="117">
        <v>2</v>
      </c>
      <c r="N29" s="112">
        <v>0.5</v>
      </c>
      <c r="O29" s="114">
        <v>11</v>
      </c>
      <c r="P29" s="115">
        <v>0.28947368421052633</v>
      </c>
      <c r="Q29" s="116">
        <v>2</v>
      </c>
      <c r="R29" s="118">
        <v>0.16666666666666666</v>
      </c>
      <c r="S29" s="117">
        <v>1</v>
      </c>
      <c r="T29" s="112">
        <v>0.14285714285714285</v>
      </c>
      <c r="U29" s="114">
        <v>18</v>
      </c>
      <c r="V29" s="115">
        <v>0.43902439024390244</v>
      </c>
      <c r="W29" s="116">
        <v>6</v>
      </c>
      <c r="X29" s="118">
        <v>0.4</v>
      </c>
      <c r="Y29" s="117">
        <v>2</v>
      </c>
      <c r="Z29" s="112">
        <v>0.33333333333333331</v>
      </c>
    </row>
    <row r="30" spans="1:26" ht="22.5" x14ac:dyDescent="0.2">
      <c r="A30" s="212">
        <v>22</v>
      </c>
      <c r="B30" s="119" t="s">
        <v>34</v>
      </c>
      <c r="C30" s="114">
        <v>9</v>
      </c>
      <c r="D30" s="115">
        <v>0.16071428571428573</v>
      </c>
      <c r="E30" s="116">
        <v>5</v>
      </c>
      <c r="F30" s="118">
        <v>0.26315789473684209</v>
      </c>
      <c r="G30" s="117">
        <v>3</v>
      </c>
      <c r="H30" s="112">
        <v>0.3</v>
      </c>
      <c r="I30" s="114">
        <v>8</v>
      </c>
      <c r="J30" s="115">
        <v>0.14035087719298245</v>
      </c>
      <c r="K30" s="116">
        <v>2</v>
      </c>
      <c r="L30" s="118">
        <v>0.11764705882352941</v>
      </c>
      <c r="M30" s="117">
        <v>1</v>
      </c>
      <c r="N30" s="112">
        <v>0.14285714285714285</v>
      </c>
      <c r="O30" s="114">
        <v>13</v>
      </c>
      <c r="P30" s="115">
        <v>0.19696969696969696</v>
      </c>
      <c r="Q30" s="116">
        <v>3</v>
      </c>
      <c r="R30" s="118">
        <v>0.125</v>
      </c>
      <c r="S30" s="117"/>
      <c r="T30" s="112">
        <v>0</v>
      </c>
      <c r="U30" s="114">
        <v>16</v>
      </c>
      <c r="V30" s="115">
        <v>0.24615384615384617</v>
      </c>
      <c r="W30" s="116">
        <v>6</v>
      </c>
      <c r="X30" s="118">
        <v>0.21428571428571427</v>
      </c>
      <c r="Y30" s="117">
        <v>3</v>
      </c>
      <c r="Z30" s="112">
        <v>0.21428571428571427</v>
      </c>
    </row>
    <row r="31" spans="1:26" ht="15.75" x14ac:dyDescent="0.2">
      <c r="A31" s="212">
        <v>23</v>
      </c>
      <c r="B31" s="113" t="s">
        <v>35</v>
      </c>
      <c r="C31" s="114">
        <v>7</v>
      </c>
      <c r="D31" s="115">
        <v>0.1891891891891892</v>
      </c>
      <c r="E31" s="116">
        <v>2</v>
      </c>
      <c r="F31" s="118">
        <v>0.16666666666666666</v>
      </c>
      <c r="G31" s="117">
        <v>1</v>
      </c>
      <c r="H31" s="112">
        <v>0.2</v>
      </c>
      <c r="I31" s="114">
        <v>9</v>
      </c>
      <c r="J31" s="115">
        <v>0.19565217391304349</v>
      </c>
      <c r="K31" s="116">
        <v>3</v>
      </c>
      <c r="L31" s="118">
        <v>0.17647058823529413</v>
      </c>
      <c r="M31" s="117"/>
      <c r="N31" s="112">
        <v>0</v>
      </c>
      <c r="O31" s="114">
        <v>14</v>
      </c>
      <c r="P31" s="115">
        <v>0.2413793103448276</v>
      </c>
      <c r="Q31" s="116">
        <v>6</v>
      </c>
      <c r="R31" s="118">
        <v>0.24</v>
      </c>
      <c r="S31" s="117">
        <v>3</v>
      </c>
      <c r="T31" s="112">
        <v>0.21428571428571427</v>
      </c>
      <c r="U31" s="114">
        <v>16</v>
      </c>
      <c r="V31" s="115">
        <v>0.32</v>
      </c>
      <c r="W31" s="116">
        <v>8</v>
      </c>
      <c r="X31" s="118">
        <v>0.38095238095238093</v>
      </c>
      <c r="Y31" s="117">
        <v>3</v>
      </c>
      <c r="Z31" s="112">
        <v>0.5</v>
      </c>
    </row>
    <row r="32" spans="1:26" ht="15.75" x14ac:dyDescent="0.2">
      <c r="A32" s="212">
        <v>24</v>
      </c>
      <c r="B32" s="113" t="s">
        <v>36</v>
      </c>
      <c r="C32" s="114">
        <v>6</v>
      </c>
      <c r="D32" s="115">
        <v>0.375</v>
      </c>
      <c r="E32" s="116">
        <v>4</v>
      </c>
      <c r="F32" s="118">
        <v>0.5714285714285714</v>
      </c>
      <c r="G32" s="117">
        <v>1</v>
      </c>
      <c r="H32" s="112">
        <v>1</v>
      </c>
      <c r="I32" s="114">
        <v>6</v>
      </c>
      <c r="J32" s="115">
        <v>0.31578947368421051</v>
      </c>
      <c r="K32" s="116">
        <v>5</v>
      </c>
      <c r="L32" s="118">
        <v>0.55555555555555558</v>
      </c>
      <c r="M32" s="117">
        <v>3</v>
      </c>
      <c r="N32" s="112">
        <v>0.6</v>
      </c>
      <c r="O32" s="114">
        <v>5</v>
      </c>
      <c r="P32" s="115">
        <v>0.29411764705882354</v>
      </c>
      <c r="Q32" s="116">
        <v>3</v>
      </c>
      <c r="R32" s="118">
        <v>0.375</v>
      </c>
      <c r="S32" s="117">
        <v>2</v>
      </c>
      <c r="T32" s="112">
        <v>0.4</v>
      </c>
      <c r="U32" s="114">
        <v>5</v>
      </c>
      <c r="V32" s="115">
        <v>0.35714285714285715</v>
      </c>
      <c r="W32" s="116">
        <v>2</v>
      </c>
      <c r="X32" s="118">
        <v>0.33333333333333331</v>
      </c>
      <c r="Y32" s="117">
        <v>1</v>
      </c>
      <c r="Z32" s="112">
        <v>0.33333333333333331</v>
      </c>
    </row>
    <row r="33" spans="1:26" ht="15.75" x14ac:dyDescent="0.2">
      <c r="A33" s="213">
        <v>25</v>
      </c>
      <c r="B33" s="113" t="s">
        <v>37</v>
      </c>
      <c r="C33" s="114">
        <v>5</v>
      </c>
      <c r="D33" s="115">
        <v>6.0240963855421686E-2</v>
      </c>
      <c r="E33" s="116"/>
      <c r="F33" s="118">
        <v>0</v>
      </c>
      <c r="G33" s="117"/>
      <c r="H33" s="112">
        <v>0</v>
      </c>
      <c r="I33" s="114">
        <v>9</v>
      </c>
      <c r="J33" s="115">
        <v>9.8901098901098897E-2</v>
      </c>
      <c r="K33" s="116">
        <v>2</v>
      </c>
      <c r="L33" s="118">
        <v>6.6666666666666666E-2</v>
      </c>
      <c r="M33" s="117"/>
      <c r="N33" s="112">
        <v>0</v>
      </c>
      <c r="O33" s="114">
        <v>9</v>
      </c>
      <c r="P33" s="115">
        <v>9.8901098901098897E-2</v>
      </c>
      <c r="Q33" s="116">
        <v>2</v>
      </c>
      <c r="R33" s="118">
        <v>7.1428571428571425E-2</v>
      </c>
      <c r="S33" s="117"/>
      <c r="T33" s="112">
        <v>0</v>
      </c>
      <c r="U33" s="114">
        <v>9</v>
      </c>
      <c r="V33" s="115">
        <v>0.1</v>
      </c>
      <c r="W33" s="116">
        <v>4</v>
      </c>
      <c r="X33" s="118">
        <v>0.1</v>
      </c>
      <c r="Y33" s="117"/>
      <c r="Z33" s="112">
        <v>0</v>
      </c>
    </row>
    <row r="34" spans="1:26" ht="15.75" x14ac:dyDescent="0.2">
      <c r="A34" s="213">
        <v>26</v>
      </c>
      <c r="B34" s="113" t="s">
        <v>38</v>
      </c>
      <c r="C34" s="114">
        <v>16</v>
      </c>
      <c r="D34" s="115">
        <v>0.1391304347826087</v>
      </c>
      <c r="E34" s="116">
        <v>6</v>
      </c>
      <c r="F34" s="118">
        <v>0.13333333333333333</v>
      </c>
      <c r="G34" s="117">
        <v>1</v>
      </c>
      <c r="H34" s="112">
        <v>8.3333333333333329E-2</v>
      </c>
      <c r="I34" s="114">
        <v>19</v>
      </c>
      <c r="J34" s="115">
        <v>0.14615384615384616</v>
      </c>
      <c r="K34" s="116">
        <v>9</v>
      </c>
      <c r="L34" s="118">
        <v>0.16981132075471697</v>
      </c>
      <c r="M34" s="117">
        <v>2</v>
      </c>
      <c r="N34" s="112">
        <v>0.10526315789473684</v>
      </c>
      <c r="O34" s="114">
        <v>18</v>
      </c>
      <c r="P34" s="115">
        <v>0.14399999999999999</v>
      </c>
      <c r="Q34" s="116">
        <v>9</v>
      </c>
      <c r="R34" s="118">
        <v>0.17647058823529413</v>
      </c>
      <c r="S34" s="117">
        <v>5</v>
      </c>
      <c r="T34" s="112">
        <v>0.2</v>
      </c>
      <c r="U34" s="114">
        <v>18</v>
      </c>
      <c r="V34" s="115">
        <v>0.14399999999999999</v>
      </c>
      <c r="W34" s="116">
        <v>7</v>
      </c>
      <c r="X34" s="118">
        <v>0.15555555555555556</v>
      </c>
      <c r="Y34" s="117">
        <v>3</v>
      </c>
      <c r="Z34" s="112">
        <v>0.14285714285714285</v>
      </c>
    </row>
    <row r="35" spans="1:26" ht="15.75" x14ac:dyDescent="0.2">
      <c r="A35" s="213">
        <v>27</v>
      </c>
      <c r="B35" s="113" t="s">
        <v>39</v>
      </c>
      <c r="C35" s="114">
        <v>46</v>
      </c>
      <c r="D35" s="115">
        <v>0.26136363636363635</v>
      </c>
      <c r="E35" s="116">
        <v>9</v>
      </c>
      <c r="F35" s="118">
        <v>0.15</v>
      </c>
      <c r="G35" s="117">
        <v>5</v>
      </c>
      <c r="H35" s="112">
        <v>0.19230769230769232</v>
      </c>
      <c r="I35" s="114">
        <v>48</v>
      </c>
      <c r="J35" s="115">
        <v>0.24870466321243523</v>
      </c>
      <c r="K35" s="116">
        <v>14</v>
      </c>
      <c r="L35" s="118">
        <v>0.2153846153846154</v>
      </c>
      <c r="M35" s="117">
        <v>10</v>
      </c>
      <c r="N35" s="112">
        <v>0.38461538461538464</v>
      </c>
      <c r="O35" s="114">
        <v>48</v>
      </c>
      <c r="P35" s="115">
        <v>0.2318840579710145</v>
      </c>
      <c r="Q35" s="116">
        <v>14</v>
      </c>
      <c r="R35" s="118">
        <v>0.20289855072463769</v>
      </c>
      <c r="S35" s="117">
        <v>9</v>
      </c>
      <c r="T35" s="112">
        <v>0.29032258064516131</v>
      </c>
      <c r="U35" s="114">
        <v>42</v>
      </c>
      <c r="V35" s="115">
        <v>0.20487804878048779</v>
      </c>
      <c r="W35" s="116">
        <v>17</v>
      </c>
      <c r="X35" s="118">
        <v>0.20481927710843373</v>
      </c>
      <c r="Y35" s="117">
        <v>10</v>
      </c>
      <c r="Z35" s="112">
        <v>0.29411764705882354</v>
      </c>
    </row>
    <row r="36" spans="1:26" ht="15.75" x14ac:dyDescent="0.2">
      <c r="A36" s="213">
        <v>28</v>
      </c>
      <c r="B36" s="113" t="s">
        <v>40</v>
      </c>
      <c r="C36" s="114">
        <v>9</v>
      </c>
      <c r="D36" s="115">
        <v>9.1836734693877556E-2</v>
      </c>
      <c r="E36" s="116">
        <v>3</v>
      </c>
      <c r="F36" s="118">
        <v>0.10344827586206896</v>
      </c>
      <c r="G36" s="117">
        <v>2</v>
      </c>
      <c r="H36" s="112">
        <v>0.14285714285714285</v>
      </c>
      <c r="I36" s="114">
        <v>9</v>
      </c>
      <c r="J36" s="115">
        <v>0.09</v>
      </c>
      <c r="K36" s="116">
        <v>1</v>
      </c>
      <c r="L36" s="118">
        <v>3.0303030303030304E-2</v>
      </c>
      <c r="M36" s="117"/>
      <c r="N36" s="112">
        <v>0</v>
      </c>
      <c r="O36" s="114">
        <v>10</v>
      </c>
      <c r="P36" s="115">
        <v>9.9009900990099015E-2</v>
      </c>
      <c r="Q36" s="116">
        <v>2</v>
      </c>
      <c r="R36" s="118">
        <v>5.5555555555555552E-2</v>
      </c>
      <c r="S36" s="117">
        <v>1</v>
      </c>
      <c r="T36" s="112">
        <v>6.6666666666666666E-2</v>
      </c>
      <c r="U36" s="114">
        <v>14</v>
      </c>
      <c r="V36" s="115">
        <v>0.12844036697247707</v>
      </c>
      <c r="W36" s="116">
        <v>5</v>
      </c>
      <c r="X36" s="118">
        <v>0.12820512820512819</v>
      </c>
      <c r="Y36" s="117">
        <v>5</v>
      </c>
      <c r="Z36" s="112">
        <v>0.26315789473684209</v>
      </c>
    </row>
    <row r="37" spans="1:26" ht="15.75" x14ac:dyDescent="0.2">
      <c r="A37" s="213">
        <v>29</v>
      </c>
      <c r="B37" s="113" t="s">
        <v>41</v>
      </c>
      <c r="C37" s="114">
        <v>2</v>
      </c>
      <c r="D37" s="115">
        <v>6.0606060606060608E-2</v>
      </c>
      <c r="E37" s="116"/>
      <c r="F37" s="118">
        <v>0</v>
      </c>
      <c r="G37" s="117"/>
      <c r="H37" s="112">
        <v>0</v>
      </c>
      <c r="I37" s="114">
        <v>4</v>
      </c>
      <c r="J37" s="115">
        <v>0.13793103448275862</v>
      </c>
      <c r="K37" s="116">
        <v>3</v>
      </c>
      <c r="L37" s="118">
        <v>0.27272727272727271</v>
      </c>
      <c r="M37" s="117">
        <v>1</v>
      </c>
      <c r="N37" s="112">
        <v>0.25</v>
      </c>
      <c r="O37" s="114">
        <v>5</v>
      </c>
      <c r="P37" s="115">
        <v>0.16129032258064516</v>
      </c>
      <c r="Q37" s="116">
        <v>2</v>
      </c>
      <c r="R37" s="118">
        <v>0.18181818181818182</v>
      </c>
      <c r="S37" s="117">
        <v>1</v>
      </c>
      <c r="T37" s="112">
        <v>0.2</v>
      </c>
      <c r="U37" s="114">
        <v>5</v>
      </c>
      <c r="V37" s="115">
        <v>0.15625</v>
      </c>
      <c r="W37" s="116">
        <v>4</v>
      </c>
      <c r="X37" s="118">
        <v>0.33333333333333331</v>
      </c>
      <c r="Y37" s="117">
        <v>3</v>
      </c>
      <c r="Z37" s="112">
        <v>0.75</v>
      </c>
    </row>
    <row r="38" spans="1:26" ht="15.75" x14ac:dyDescent="0.2">
      <c r="A38" s="213">
        <v>30</v>
      </c>
      <c r="B38" s="113" t="s">
        <v>42</v>
      </c>
      <c r="C38" s="114">
        <v>8</v>
      </c>
      <c r="D38" s="115">
        <v>0.1702127659574468</v>
      </c>
      <c r="E38" s="116">
        <v>4</v>
      </c>
      <c r="F38" s="118">
        <v>0.26666666666666666</v>
      </c>
      <c r="G38" s="117">
        <v>2</v>
      </c>
      <c r="H38" s="112">
        <v>0.33333333333333331</v>
      </c>
      <c r="I38" s="114">
        <v>8</v>
      </c>
      <c r="J38" s="115">
        <v>0.1702127659574468</v>
      </c>
      <c r="K38" s="116">
        <v>3</v>
      </c>
      <c r="L38" s="118">
        <v>0.16666666666666666</v>
      </c>
      <c r="M38" s="117"/>
      <c r="N38" s="112">
        <v>0</v>
      </c>
      <c r="O38" s="114">
        <v>9</v>
      </c>
      <c r="P38" s="115">
        <v>0.18</v>
      </c>
      <c r="Q38" s="116">
        <v>6</v>
      </c>
      <c r="R38" s="118">
        <v>0.33333333333333331</v>
      </c>
      <c r="S38" s="117">
        <v>4</v>
      </c>
      <c r="T38" s="112">
        <v>0.36363636363636365</v>
      </c>
      <c r="U38" s="114">
        <v>9</v>
      </c>
      <c r="V38" s="115">
        <v>0.18367346938775511</v>
      </c>
      <c r="W38" s="116">
        <v>2</v>
      </c>
      <c r="X38" s="118">
        <v>0.16666666666666666</v>
      </c>
      <c r="Y38" s="117">
        <v>2</v>
      </c>
      <c r="Z38" s="112">
        <v>0.2857142857142857</v>
      </c>
    </row>
    <row r="39" spans="1:26" ht="15.75" x14ac:dyDescent="0.2">
      <c r="A39" s="213">
        <v>31</v>
      </c>
      <c r="B39" s="113" t="s">
        <v>43</v>
      </c>
      <c r="C39" s="114">
        <v>9</v>
      </c>
      <c r="D39" s="115">
        <v>0.16981132075471697</v>
      </c>
      <c r="E39" s="116">
        <v>2</v>
      </c>
      <c r="F39" s="118">
        <v>0.1111111111111111</v>
      </c>
      <c r="G39" s="117">
        <v>1</v>
      </c>
      <c r="H39" s="112">
        <v>0.16666666666666666</v>
      </c>
      <c r="I39" s="114">
        <v>12</v>
      </c>
      <c r="J39" s="115">
        <v>0.19354838709677419</v>
      </c>
      <c r="K39" s="116">
        <v>2</v>
      </c>
      <c r="L39" s="118">
        <v>0.10526315789473684</v>
      </c>
      <c r="M39" s="117">
        <v>1</v>
      </c>
      <c r="N39" s="112">
        <v>0.125</v>
      </c>
      <c r="O39" s="114">
        <v>12</v>
      </c>
      <c r="P39" s="115">
        <v>0.17910447761194029</v>
      </c>
      <c r="Q39" s="116">
        <v>3</v>
      </c>
      <c r="R39" s="118">
        <v>0.13636363636363635</v>
      </c>
      <c r="S39" s="117">
        <v>3</v>
      </c>
      <c r="T39" s="112">
        <v>0.23076923076923078</v>
      </c>
      <c r="U39" s="114">
        <v>14</v>
      </c>
      <c r="V39" s="115">
        <v>0.20588235294117646</v>
      </c>
      <c r="W39" s="116">
        <v>5</v>
      </c>
      <c r="X39" s="118">
        <v>0.23809523809523808</v>
      </c>
      <c r="Y39" s="117">
        <v>2</v>
      </c>
      <c r="Z39" s="112">
        <v>0.22222222222222221</v>
      </c>
    </row>
    <row r="40" spans="1:26" ht="15.75" x14ac:dyDescent="0.2">
      <c r="A40" s="213">
        <v>32</v>
      </c>
      <c r="B40" s="113" t="s">
        <v>44</v>
      </c>
      <c r="C40" s="114">
        <v>19</v>
      </c>
      <c r="D40" s="115">
        <v>0.25333333333333335</v>
      </c>
      <c r="E40" s="116">
        <v>4</v>
      </c>
      <c r="F40" s="118">
        <v>0.12903225806451613</v>
      </c>
      <c r="G40" s="117">
        <v>3</v>
      </c>
      <c r="H40" s="112">
        <v>0.16666666666666666</v>
      </c>
      <c r="I40" s="114">
        <v>16</v>
      </c>
      <c r="J40" s="115">
        <v>0.21917808219178081</v>
      </c>
      <c r="K40" s="116">
        <v>4</v>
      </c>
      <c r="L40" s="118">
        <v>0.17391304347826086</v>
      </c>
      <c r="M40" s="117">
        <v>4</v>
      </c>
      <c r="N40" s="112">
        <v>0.36363636363636365</v>
      </c>
      <c r="O40" s="114">
        <v>20</v>
      </c>
      <c r="P40" s="115">
        <v>0.24390243902439024</v>
      </c>
      <c r="Q40" s="116">
        <v>4</v>
      </c>
      <c r="R40" s="118">
        <v>0.15384615384615385</v>
      </c>
      <c r="S40" s="117">
        <v>3</v>
      </c>
      <c r="T40" s="112">
        <v>0.25</v>
      </c>
      <c r="U40" s="114">
        <v>20</v>
      </c>
      <c r="V40" s="115">
        <v>0.23529411764705882</v>
      </c>
      <c r="W40" s="116">
        <v>4</v>
      </c>
      <c r="X40" s="118">
        <v>0.14285714285714285</v>
      </c>
      <c r="Y40" s="117">
        <v>3</v>
      </c>
      <c r="Z40" s="112">
        <v>0.21428571428571427</v>
      </c>
    </row>
    <row r="41" spans="1:26" ht="15.75" x14ac:dyDescent="0.2">
      <c r="A41" s="213">
        <v>33</v>
      </c>
      <c r="B41" s="113" t="s">
        <v>45</v>
      </c>
      <c r="C41" s="114">
        <v>7</v>
      </c>
      <c r="D41" s="115">
        <v>0.11666666666666667</v>
      </c>
      <c r="E41" s="116">
        <v>2</v>
      </c>
      <c r="F41" s="118">
        <v>0.13333333333333333</v>
      </c>
      <c r="G41" s="117">
        <v>2</v>
      </c>
      <c r="H41" s="112">
        <v>0.2857142857142857</v>
      </c>
      <c r="I41" s="114">
        <v>12</v>
      </c>
      <c r="J41" s="115">
        <v>0.1875</v>
      </c>
      <c r="K41" s="116"/>
      <c r="L41" s="118">
        <v>0</v>
      </c>
      <c r="M41" s="117"/>
      <c r="N41" s="112">
        <v>0</v>
      </c>
      <c r="O41" s="114">
        <v>15</v>
      </c>
      <c r="P41" s="115">
        <v>0.21428571428571427</v>
      </c>
      <c r="Q41" s="116">
        <v>2</v>
      </c>
      <c r="R41" s="118">
        <v>8.6956521739130432E-2</v>
      </c>
      <c r="S41" s="117">
        <v>1</v>
      </c>
      <c r="T41" s="112">
        <v>7.1428571428571425E-2</v>
      </c>
      <c r="U41" s="114">
        <v>18</v>
      </c>
      <c r="V41" s="115">
        <v>0.25352112676056338</v>
      </c>
      <c r="W41" s="116">
        <v>6</v>
      </c>
      <c r="X41" s="118">
        <v>0.21428571428571427</v>
      </c>
      <c r="Y41" s="117">
        <v>4</v>
      </c>
      <c r="Z41" s="112">
        <v>0.2857142857142857</v>
      </c>
    </row>
    <row r="42" spans="1:26" ht="15.75" x14ac:dyDescent="0.2">
      <c r="A42" s="213">
        <v>34</v>
      </c>
      <c r="B42" s="113" t="s">
        <v>46</v>
      </c>
      <c r="C42" s="114">
        <v>4</v>
      </c>
      <c r="D42" s="115">
        <v>0.23529411764705882</v>
      </c>
      <c r="E42" s="116"/>
      <c r="F42" s="118">
        <v>0</v>
      </c>
      <c r="G42" s="117"/>
      <c r="H42" s="112">
        <v>0</v>
      </c>
      <c r="I42" s="114">
        <v>6</v>
      </c>
      <c r="J42" s="115">
        <v>0.31578947368421051</v>
      </c>
      <c r="K42" s="116">
        <v>4</v>
      </c>
      <c r="L42" s="118">
        <v>0.33333333333333331</v>
      </c>
      <c r="M42" s="117">
        <v>3</v>
      </c>
      <c r="N42" s="112">
        <v>0.42857142857142855</v>
      </c>
      <c r="O42" s="114">
        <v>3</v>
      </c>
      <c r="P42" s="115">
        <v>0.21428571428571427</v>
      </c>
      <c r="Q42" s="116">
        <v>1</v>
      </c>
      <c r="R42" s="118">
        <v>0.125</v>
      </c>
      <c r="S42" s="117">
        <v>1</v>
      </c>
      <c r="T42" s="112">
        <v>0.5</v>
      </c>
      <c r="U42" s="114">
        <v>3</v>
      </c>
      <c r="V42" s="115">
        <v>0.21428571428571427</v>
      </c>
      <c r="W42" s="116">
        <v>1</v>
      </c>
      <c r="X42" s="118">
        <v>0.125</v>
      </c>
      <c r="Y42" s="117">
        <v>1</v>
      </c>
      <c r="Z42" s="112">
        <v>0.33333333333333331</v>
      </c>
    </row>
    <row r="43" spans="1:26" ht="15.75" x14ac:dyDescent="0.2">
      <c r="A43" s="213">
        <v>35</v>
      </c>
      <c r="B43" s="113" t="s">
        <v>47</v>
      </c>
      <c r="C43" s="114">
        <v>2</v>
      </c>
      <c r="D43" s="115">
        <v>5.8823529411764705E-2</v>
      </c>
      <c r="E43" s="116">
        <v>1</v>
      </c>
      <c r="F43" s="118">
        <v>0.125</v>
      </c>
      <c r="G43" s="117"/>
      <c r="H43" s="112">
        <v>0</v>
      </c>
      <c r="I43" s="114">
        <v>3</v>
      </c>
      <c r="J43" s="115">
        <v>8.5714285714285715E-2</v>
      </c>
      <c r="K43" s="116">
        <v>1</v>
      </c>
      <c r="L43" s="118">
        <v>0.125</v>
      </c>
      <c r="M43" s="117">
        <v>1</v>
      </c>
      <c r="N43" s="112">
        <v>0.2</v>
      </c>
      <c r="O43" s="114">
        <v>5</v>
      </c>
      <c r="P43" s="115">
        <v>0.14285714285714285</v>
      </c>
      <c r="Q43" s="116">
        <v>1</v>
      </c>
      <c r="R43" s="118">
        <v>0.125</v>
      </c>
      <c r="S43" s="117">
        <v>1</v>
      </c>
      <c r="T43" s="112">
        <v>0.25</v>
      </c>
      <c r="U43" s="114">
        <v>5</v>
      </c>
      <c r="V43" s="115">
        <v>0.13513513513513514</v>
      </c>
      <c r="W43" s="116">
        <v>2</v>
      </c>
      <c r="X43" s="118">
        <v>0.16666666666666666</v>
      </c>
      <c r="Y43" s="117"/>
      <c r="Z43" s="112">
        <v>0</v>
      </c>
    </row>
    <row r="44" spans="1:26" ht="15.75" x14ac:dyDescent="0.2">
      <c r="A44" s="213">
        <v>36</v>
      </c>
      <c r="B44" s="113" t="s">
        <v>195</v>
      </c>
      <c r="C44" s="114">
        <v>2</v>
      </c>
      <c r="D44" s="115">
        <v>8.6956521739130432E-2</v>
      </c>
      <c r="E44" s="116"/>
      <c r="F44" s="118">
        <v>0</v>
      </c>
      <c r="G44" s="117"/>
      <c r="H44" s="112">
        <v>0</v>
      </c>
      <c r="I44" s="114">
        <v>3</v>
      </c>
      <c r="J44" s="115">
        <v>0.1111111111111111</v>
      </c>
      <c r="K44" s="116"/>
      <c r="L44" s="118">
        <v>0</v>
      </c>
      <c r="M44" s="117"/>
      <c r="N44" s="112">
        <v>0</v>
      </c>
      <c r="O44" s="114">
        <v>3</v>
      </c>
      <c r="P44" s="115">
        <v>0.13043478260869565</v>
      </c>
      <c r="Q44" s="116">
        <v>1</v>
      </c>
      <c r="R44" s="118">
        <v>0.1</v>
      </c>
      <c r="S44" s="117"/>
      <c r="T44" s="112">
        <v>0</v>
      </c>
      <c r="U44" s="114">
        <v>3</v>
      </c>
      <c r="V44" s="115">
        <v>0.13636363636363635</v>
      </c>
      <c r="W44" s="116">
        <v>2</v>
      </c>
      <c r="X44" s="118">
        <v>0.2857142857142857</v>
      </c>
      <c r="Y44" s="117">
        <v>2</v>
      </c>
      <c r="Z44" s="112">
        <v>0.5</v>
      </c>
    </row>
    <row r="45" spans="1:26" ht="15.75" x14ac:dyDescent="0.2">
      <c r="A45" s="213">
        <v>37</v>
      </c>
      <c r="B45" s="113" t="s">
        <v>196</v>
      </c>
      <c r="C45" s="114">
        <v>3</v>
      </c>
      <c r="D45" s="115">
        <v>0.25</v>
      </c>
      <c r="E45" s="116">
        <v>1</v>
      </c>
      <c r="F45" s="118">
        <v>0.5</v>
      </c>
      <c r="G45" s="117"/>
      <c r="H45" s="112"/>
      <c r="I45" s="114">
        <v>3</v>
      </c>
      <c r="J45" s="115">
        <v>0.3</v>
      </c>
      <c r="K45" s="116">
        <v>2</v>
      </c>
      <c r="L45" s="118">
        <v>0.5</v>
      </c>
      <c r="M45" s="117"/>
      <c r="N45" s="112"/>
      <c r="O45" s="114">
        <v>4</v>
      </c>
      <c r="P45" s="115">
        <v>0.30769230769230771</v>
      </c>
      <c r="Q45" s="116">
        <v>2</v>
      </c>
      <c r="R45" s="118">
        <v>0.5</v>
      </c>
      <c r="S45" s="117">
        <v>1</v>
      </c>
      <c r="T45" s="112">
        <v>1</v>
      </c>
      <c r="U45" s="114">
        <v>4</v>
      </c>
      <c r="V45" s="115">
        <v>0.33333333333333331</v>
      </c>
      <c r="W45" s="116">
        <v>1</v>
      </c>
      <c r="X45" s="118">
        <v>0.2</v>
      </c>
      <c r="Y45" s="117">
        <v>1</v>
      </c>
      <c r="Z45" s="112">
        <v>0.33333333333333331</v>
      </c>
    </row>
    <row r="46" spans="1:26" ht="15.75" x14ac:dyDescent="0.2">
      <c r="A46" s="213">
        <v>60</v>
      </c>
      <c r="B46" s="113" t="s">
        <v>50</v>
      </c>
      <c r="C46" s="114">
        <v>14</v>
      </c>
      <c r="D46" s="115">
        <v>9.2105263157894732E-2</v>
      </c>
      <c r="E46" s="116">
        <v>4</v>
      </c>
      <c r="F46" s="118">
        <v>7.407407407407407E-2</v>
      </c>
      <c r="G46" s="117">
        <v>3</v>
      </c>
      <c r="H46" s="112">
        <v>0.10344827586206896</v>
      </c>
      <c r="I46" s="114">
        <v>14</v>
      </c>
      <c r="J46" s="115">
        <v>9.0909090909090912E-2</v>
      </c>
      <c r="K46" s="116">
        <v>2</v>
      </c>
      <c r="L46" s="118">
        <v>3.7735849056603772E-2</v>
      </c>
      <c r="M46" s="117">
        <v>2</v>
      </c>
      <c r="N46" s="112">
        <v>9.0909090909090912E-2</v>
      </c>
      <c r="O46" s="114">
        <v>14</v>
      </c>
      <c r="P46" s="115">
        <v>8.9171974522292988E-2</v>
      </c>
      <c r="Q46" s="116"/>
      <c r="R46" s="118">
        <v>0</v>
      </c>
      <c r="S46" s="117"/>
      <c r="T46" s="112">
        <v>0</v>
      </c>
      <c r="U46" s="114">
        <v>16</v>
      </c>
      <c r="V46" s="115">
        <v>0.10596026490066225</v>
      </c>
      <c r="W46" s="116">
        <v>5</v>
      </c>
      <c r="X46" s="118">
        <v>8.9285714285714288E-2</v>
      </c>
      <c r="Y46" s="117">
        <v>1</v>
      </c>
      <c r="Z46" s="112">
        <v>4.1666666666666664E-2</v>
      </c>
    </row>
    <row r="47" spans="1:26" ht="15.75" x14ac:dyDescent="0.2">
      <c r="A47" s="213">
        <v>61</v>
      </c>
      <c r="B47" s="113" t="s">
        <v>51</v>
      </c>
      <c r="C47" s="114">
        <v>10</v>
      </c>
      <c r="D47" s="115">
        <v>9.0090090090090086E-2</v>
      </c>
      <c r="E47" s="116">
        <v>4</v>
      </c>
      <c r="F47" s="118">
        <v>9.5238095238095233E-2</v>
      </c>
      <c r="G47" s="117">
        <v>1</v>
      </c>
      <c r="H47" s="112">
        <v>0.05</v>
      </c>
      <c r="I47" s="114">
        <v>11</v>
      </c>
      <c r="J47" s="115">
        <v>9.3220338983050849E-2</v>
      </c>
      <c r="K47" s="116">
        <v>4</v>
      </c>
      <c r="L47" s="118">
        <v>0.10526315789473684</v>
      </c>
      <c r="M47" s="117">
        <v>2</v>
      </c>
      <c r="N47" s="112">
        <v>0.10526315789473684</v>
      </c>
      <c r="O47" s="114">
        <v>11</v>
      </c>
      <c r="P47" s="115">
        <v>9.0909090909090912E-2</v>
      </c>
      <c r="Q47" s="116">
        <v>7</v>
      </c>
      <c r="R47" s="118">
        <v>0.1891891891891892</v>
      </c>
      <c r="S47" s="117">
        <v>2</v>
      </c>
      <c r="T47" s="112">
        <v>0.15384615384615385</v>
      </c>
      <c r="U47" s="114">
        <v>13</v>
      </c>
      <c r="V47" s="115">
        <v>0.10483870967741936</v>
      </c>
      <c r="W47" s="116">
        <v>8</v>
      </c>
      <c r="X47" s="118">
        <v>0.16</v>
      </c>
      <c r="Y47" s="117">
        <v>4</v>
      </c>
      <c r="Z47" s="112">
        <v>0.19047619047619047</v>
      </c>
    </row>
    <row r="48" spans="1:26" ht="15.75" x14ac:dyDescent="0.2">
      <c r="A48" s="213">
        <v>62</v>
      </c>
      <c r="B48" s="113" t="s">
        <v>52</v>
      </c>
      <c r="C48" s="114">
        <v>11</v>
      </c>
      <c r="D48" s="115">
        <v>0.171875</v>
      </c>
      <c r="E48" s="116">
        <v>4</v>
      </c>
      <c r="F48" s="118">
        <v>0.19047619047619047</v>
      </c>
      <c r="G48" s="117">
        <v>3</v>
      </c>
      <c r="H48" s="112">
        <v>0.375</v>
      </c>
      <c r="I48" s="114">
        <v>15</v>
      </c>
      <c r="J48" s="115">
        <v>0.19736842105263158</v>
      </c>
      <c r="K48" s="116">
        <v>5</v>
      </c>
      <c r="L48" s="118">
        <v>0.19230769230769232</v>
      </c>
      <c r="M48" s="117">
        <v>1</v>
      </c>
      <c r="N48" s="112">
        <v>0.14285714285714285</v>
      </c>
      <c r="O48" s="114">
        <v>17</v>
      </c>
      <c r="P48" s="115">
        <v>0.20238095238095238</v>
      </c>
      <c r="Q48" s="116">
        <v>6</v>
      </c>
      <c r="R48" s="118">
        <v>0.17142857142857143</v>
      </c>
      <c r="S48" s="117">
        <v>4</v>
      </c>
      <c r="T48" s="112">
        <v>0.30769230769230771</v>
      </c>
      <c r="U48" s="114">
        <v>17</v>
      </c>
      <c r="V48" s="115">
        <v>0.20481927710843373</v>
      </c>
      <c r="W48" s="116">
        <v>5</v>
      </c>
      <c r="X48" s="118">
        <v>0.15625</v>
      </c>
      <c r="Y48" s="117">
        <v>1</v>
      </c>
      <c r="Z48" s="112">
        <v>7.6923076923076927E-2</v>
      </c>
    </row>
    <row r="49" spans="1:26" ht="15.75" x14ac:dyDescent="0.2">
      <c r="A49" s="213">
        <v>63</v>
      </c>
      <c r="B49" s="113" t="s">
        <v>53</v>
      </c>
      <c r="C49" s="114">
        <v>12</v>
      </c>
      <c r="D49" s="115">
        <v>0.10526315789473684</v>
      </c>
      <c r="E49" s="116">
        <v>2</v>
      </c>
      <c r="F49" s="118">
        <v>4.7619047619047616E-2</v>
      </c>
      <c r="G49" s="117">
        <v>1</v>
      </c>
      <c r="H49" s="112">
        <v>5.8823529411764705E-2</v>
      </c>
      <c r="I49" s="114">
        <v>14</v>
      </c>
      <c r="J49" s="115">
        <v>0.11965811965811966</v>
      </c>
      <c r="K49" s="116">
        <v>4</v>
      </c>
      <c r="L49" s="118">
        <v>8.5106382978723402E-2</v>
      </c>
      <c r="M49" s="117">
        <v>3</v>
      </c>
      <c r="N49" s="112">
        <v>0.17647058823529413</v>
      </c>
      <c r="O49" s="114">
        <v>16</v>
      </c>
      <c r="P49" s="115">
        <v>0.12403100775193798</v>
      </c>
      <c r="Q49" s="116">
        <v>3</v>
      </c>
      <c r="R49" s="118">
        <v>6.5217391304347824E-2</v>
      </c>
      <c r="S49" s="117">
        <v>2</v>
      </c>
      <c r="T49" s="112">
        <v>9.5238095238095233E-2</v>
      </c>
      <c r="U49" s="114">
        <v>17</v>
      </c>
      <c r="V49" s="115">
        <v>0.13821138211382114</v>
      </c>
      <c r="W49" s="116">
        <v>4</v>
      </c>
      <c r="X49" s="118">
        <v>9.0909090909090912E-2</v>
      </c>
      <c r="Y49" s="117">
        <v>2</v>
      </c>
      <c r="Z49" s="112">
        <v>0.10526315789473684</v>
      </c>
    </row>
    <row r="50" spans="1:26" ht="15.75" x14ac:dyDescent="0.2">
      <c r="A50" s="213">
        <v>64</v>
      </c>
      <c r="B50" s="113" t="s">
        <v>54</v>
      </c>
      <c r="C50" s="114">
        <v>16</v>
      </c>
      <c r="D50" s="115">
        <v>0.31372549019607843</v>
      </c>
      <c r="E50" s="116">
        <v>8</v>
      </c>
      <c r="F50" s="118">
        <v>0.34782608695652173</v>
      </c>
      <c r="G50" s="117">
        <v>3</v>
      </c>
      <c r="H50" s="112">
        <v>0.33333333333333331</v>
      </c>
      <c r="I50" s="114">
        <v>17</v>
      </c>
      <c r="J50" s="115">
        <v>0.32075471698113206</v>
      </c>
      <c r="K50" s="116">
        <v>7</v>
      </c>
      <c r="L50" s="118">
        <v>0.35</v>
      </c>
      <c r="M50" s="117">
        <v>1</v>
      </c>
      <c r="N50" s="112">
        <v>0.125</v>
      </c>
      <c r="O50" s="114">
        <v>17</v>
      </c>
      <c r="P50" s="115">
        <v>0.2982456140350877</v>
      </c>
      <c r="Q50" s="116">
        <v>7</v>
      </c>
      <c r="R50" s="118">
        <v>0.3888888888888889</v>
      </c>
      <c r="S50" s="117">
        <v>5</v>
      </c>
      <c r="T50" s="112">
        <v>0.55555555555555558</v>
      </c>
      <c r="U50" s="114">
        <v>14</v>
      </c>
      <c r="V50" s="115">
        <v>0.25454545454545452</v>
      </c>
      <c r="W50" s="116">
        <v>3</v>
      </c>
      <c r="X50" s="118">
        <v>0.15</v>
      </c>
      <c r="Y50" s="117">
        <v>1</v>
      </c>
      <c r="Z50" s="112">
        <v>0.16666666666666666</v>
      </c>
    </row>
    <row r="51" spans="1:26" ht="15.75" x14ac:dyDescent="0.2">
      <c r="A51" s="213">
        <v>65</v>
      </c>
      <c r="B51" s="113" t="s">
        <v>55</v>
      </c>
      <c r="C51" s="114">
        <v>11</v>
      </c>
      <c r="D51" s="115">
        <v>0.25</v>
      </c>
      <c r="E51" s="116">
        <v>2</v>
      </c>
      <c r="F51" s="118">
        <v>0.16666666666666666</v>
      </c>
      <c r="G51" s="117">
        <v>1</v>
      </c>
      <c r="H51" s="112">
        <v>0.14285714285714285</v>
      </c>
      <c r="I51" s="114">
        <v>12</v>
      </c>
      <c r="J51" s="115">
        <v>0.26666666666666666</v>
      </c>
      <c r="K51" s="116">
        <v>5</v>
      </c>
      <c r="L51" s="118">
        <v>0.55555555555555558</v>
      </c>
      <c r="M51" s="117">
        <v>5</v>
      </c>
      <c r="N51" s="112">
        <v>0.625</v>
      </c>
      <c r="O51" s="114">
        <v>12</v>
      </c>
      <c r="P51" s="115">
        <v>0.26666666666666666</v>
      </c>
      <c r="Q51" s="116">
        <v>1</v>
      </c>
      <c r="R51" s="118">
        <v>0.125</v>
      </c>
      <c r="S51" s="117">
        <v>1</v>
      </c>
      <c r="T51" s="112">
        <v>0.25</v>
      </c>
      <c r="U51" s="114">
        <v>15</v>
      </c>
      <c r="V51" s="115">
        <v>0.32608695652173914</v>
      </c>
      <c r="W51" s="116">
        <v>2</v>
      </c>
      <c r="X51" s="118">
        <v>0.2857142857142857</v>
      </c>
      <c r="Y51" s="117">
        <v>2</v>
      </c>
      <c r="Z51" s="112">
        <v>0.33333333333333331</v>
      </c>
    </row>
    <row r="52" spans="1:26" ht="15.75" x14ac:dyDescent="0.2">
      <c r="A52" s="213">
        <v>66</v>
      </c>
      <c r="B52" s="113" t="s">
        <v>56</v>
      </c>
      <c r="C52" s="114">
        <v>5</v>
      </c>
      <c r="D52" s="115">
        <v>0.11627906976744186</v>
      </c>
      <c r="E52" s="116">
        <v>3</v>
      </c>
      <c r="F52" s="118">
        <v>0.23076923076923078</v>
      </c>
      <c r="G52" s="117"/>
      <c r="H52" s="112">
        <v>0</v>
      </c>
      <c r="I52" s="114">
        <v>8</v>
      </c>
      <c r="J52" s="115">
        <v>0.17391304347826086</v>
      </c>
      <c r="K52" s="116">
        <v>2</v>
      </c>
      <c r="L52" s="118">
        <v>0.25</v>
      </c>
      <c r="M52" s="117">
        <v>2</v>
      </c>
      <c r="N52" s="112">
        <v>0.5</v>
      </c>
      <c r="O52" s="114">
        <v>10</v>
      </c>
      <c r="P52" s="115">
        <v>0.20408163265306123</v>
      </c>
      <c r="Q52" s="116">
        <v>4</v>
      </c>
      <c r="R52" s="118">
        <v>0.26666666666666666</v>
      </c>
      <c r="S52" s="117">
        <v>4</v>
      </c>
      <c r="T52" s="112">
        <v>0.4</v>
      </c>
      <c r="U52" s="114">
        <v>8</v>
      </c>
      <c r="V52" s="115">
        <v>0.19047619047619047</v>
      </c>
      <c r="W52" s="116">
        <v>1</v>
      </c>
      <c r="X52" s="118">
        <v>7.1428571428571425E-2</v>
      </c>
      <c r="Y52" s="117"/>
      <c r="Z52" s="112">
        <v>0</v>
      </c>
    </row>
    <row r="53" spans="1:26" ht="15.75" x14ac:dyDescent="0.2">
      <c r="A53" s="213">
        <v>67</v>
      </c>
      <c r="B53" s="113" t="s">
        <v>57</v>
      </c>
      <c r="C53" s="114">
        <v>4</v>
      </c>
      <c r="D53" s="115">
        <v>0.19047619047619047</v>
      </c>
      <c r="E53" s="116"/>
      <c r="F53" s="118">
        <v>0</v>
      </c>
      <c r="G53" s="117"/>
      <c r="H53" s="112">
        <v>0</v>
      </c>
      <c r="I53" s="114">
        <v>6</v>
      </c>
      <c r="J53" s="115">
        <v>0.25</v>
      </c>
      <c r="K53" s="116">
        <v>2</v>
      </c>
      <c r="L53" s="118">
        <v>0.2857142857142857</v>
      </c>
      <c r="M53" s="117">
        <v>2</v>
      </c>
      <c r="N53" s="112">
        <v>0.5</v>
      </c>
      <c r="O53" s="114">
        <v>11</v>
      </c>
      <c r="P53" s="115">
        <v>0.39285714285714285</v>
      </c>
      <c r="Q53" s="116">
        <v>1</v>
      </c>
      <c r="R53" s="118">
        <v>0.14285714285714285</v>
      </c>
      <c r="S53" s="117">
        <v>1</v>
      </c>
      <c r="T53" s="112">
        <v>0.5</v>
      </c>
      <c r="U53" s="114">
        <v>12</v>
      </c>
      <c r="V53" s="115">
        <v>0.375</v>
      </c>
      <c r="W53" s="116">
        <v>2</v>
      </c>
      <c r="X53" s="118">
        <v>0.14285714285714285</v>
      </c>
      <c r="Y53" s="117">
        <v>1</v>
      </c>
      <c r="Z53" s="112">
        <v>0.16666666666666666</v>
      </c>
    </row>
    <row r="54" spans="1:26" ht="15.75" x14ac:dyDescent="0.2">
      <c r="A54" s="213">
        <v>68</v>
      </c>
      <c r="B54" s="113" t="s">
        <v>58</v>
      </c>
      <c r="C54" s="114">
        <v>5</v>
      </c>
      <c r="D54" s="115">
        <v>0.18518518518518517</v>
      </c>
      <c r="E54" s="116">
        <v>2</v>
      </c>
      <c r="F54" s="118">
        <v>0.25</v>
      </c>
      <c r="G54" s="117">
        <v>2</v>
      </c>
      <c r="H54" s="112">
        <v>0.2857142857142857</v>
      </c>
      <c r="I54" s="114">
        <v>4</v>
      </c>
      <c r="J54" s="115">
        <v>0.13333333333333333</v>
      </c>
      <c r="K54" s="116">
        <v>1</v>
      </c>
      <c r="L54" s="118">
        <v>7.1428571428571425E-2</v>
      </c>
      <c r="M54" s="117">
        <v>1</v>
      </c>
      <c r="N54" s="112">
        <v>0.25</v>
      </c>
      <c r="O54" s="114">
        <v>4</v>
      </c>
      <c r="P54" s="115">
        <v>0.11428571428571428</v>
      </c>
      <c r="Q54" s="116">
        <v>1</v>
      </c>
      <c r="R54" s="118">
        <v>6.6666666666666666E-2</v>
      </c>
      <c r="S54" s="117">
        <v>1</v>
      </c>
      <c r="T54" s="112">
        <v>0.2</v>
      </c>
      <c r="U54" s="114">
        <v>4</v>
      </c>
      <c r="V54" s="115">
        <v>0.12121212121212122</v>
      </c>
      <c r="W54" s="116"/>
      <c r="X54" s="118">
        <v>0</v>
      </c>
      <c r="Y54" s="117"/>
      <c r="Z54" s="112">
        <v>0</v>
      </c>
    </row>
    <row r="55" spans="1:26" ht="15.75" x14ac:dyDescent="0.2">
      <c r="A55" s="213">
        <v>69</v>
      </c>
      <c r="B55" s="113" t="s">
        <v>59</v>
      </c>
      <c r="C55" s="114">
        <v>5</v>
      </c>
      <c r="D55" s="115">
        <v>0.25</v>
      </c>
      <c r="E55" s="116">
        <v>2</v>
      </c>
      <c r="F55" s="118">
        <v>0.25</v>
      </c>
      <c r="G55" s="117"/>
      <c r="H55" s="112">
        <v>0</v>
      </c>
      <c r="I55" s="114">
        <v>6</v>
      </c>
      <c r="J55" s="115">
        <v>0.27272727272727271</v>
      </c>
      <c r="K55" s="116">
        <v>3</v>
      </c>
      <c r="L55" s="118">
        <v>0.33333333333333331</v>
      </c>
      <c r="M55" s="117">
        <v>1</v>
      </c>
      <c r="N55" s="112">
        <v>0.33333333333333331</v>
      </c>
      <c r="O55" s="114">
        <v>8</v>
      </c>
      <c r="P55" s="115">
        <v>0.30769230769230771</v>
      </c>
      <c r="Q55" s="116">
        <v>2</v>
      </c>
      <c r="R55" s="118">
        <v>0.33333333333333331</v>
      </c>
      <c r="S55" s="117">
        <v>1</v>
      </c>
      <c r="T55" s="112">
        <v>0.33333333333333331</v>
      </c>
      <c r="U55" s="114">
        <v>6</v>
      </c>
      <c r="V55" s="115">
        <v>0.2608695652173913</v>
      </c>
      <c r="W55" s="116">
        <v>1</v>
      </c>
      <c r="X55" s="118">
        <v>0.14285714285714285</v>
      </c>
      <c r="Y55" s="117">
        <v>1</v>
      </c>
      <c r="Z55" s="112">
        <v>0.33333333333333331</v>
      </c>
    </row>
    <row r="56" spans="1:26" ht="15.75" x14ac:dyDescent="0.2">
      <c r="A56" s="212">
        <v>70</v>
      </c>
      <c r="B56" s="113" t="s">
        <v>197</v>
      </c>
      <c r="C56" s="114">
        <v>4</v>
      </c>
      <c r="D56" s="115">
        <v>0.25</v>
      </c>
      <c r="E56" s="116">
        <v>2</v>
      </c>
      <c r="F56" s="118">
        <v>0.2857142857142857</v>
      </c>
      <c r="G56" s="117">
        <v>1</v>
      </c>
      <c r="H56" s="112">
        <v>0.33333333333333331</v>
      </c>
      <c r="I56" s="114">
        <v>8</v>
      </c>
      <c r="J56" s="115">
        <v>0.36363636363636365</v>
      </c>
      <c r="K56" s="116">
        <v>3</v>
      </c>
      <c r="L56" s="118">
        <v>0.27272727272727271</v>
      </c>
      <c r="M56" s="117">
        <v>2</v>
      </c>
      <c r="N56" s="112">
        <v>0.4</v>
      </c>
      <c r="O56" s="114">
        <v>7</v>
      </c>
      <c r="P56" s="115">
        <v>0.29166666666666669</v>
      </c>
      <c r="Q56" s="116">
        <v>3</v>
      </c>
      <c r="R56" s="118">
        <v>0.3</v>
      </c>
      <c r="S56" s="117">
        <v>1</v>
      </c>
      <c r="T56" s="112">
        <v>0.2</v>
      </c>
      <c r="U56" s="114">
        <v>6</v>
      </c>
      <c r="V56" s="115">
        <v>0.24</v>
      </c>
      <c r="W56" s="116">
        <v>3</v>
      </c>
      <c r="X56" s="118">
        <v>0.33333333333333331</v>
      </c>
      <c r="Y56" s="117">
        <v>3</v>
      </c>
      <c r="Z56" s="112">
        <v>0.6</v>
      </c>
    </row>
    <row r="57" spans="1:26" ht="15.75" x14ac:dyDescent="0.2">
      <c r="A57" s="212">
        <v>71</v>
      </c>
      <c r="B57" s="113" t="s">
        <v>61</v>
      </c>
      <c r="C57" s="114">
        <v>9</v>
      </c>
      <c r="D57" s="115">
        <v>0.36</v>
      </c>
      <c r="E57" s="116">
        <v>3</v>
      </c>
      <c r="F57" s="118">
        <v>0.3</v>
      </c>
      <c r="G57" s="117">
        <v>1</v>
      </c>
      <c r="H57" s="112">
        <v>0.25</v>
      </c>
      <c r="I57" s="114">
        <v>12</v>
      </c>
      <c r="J57" s="115">
        <v>0.42857142857142855</v>
      </c>
      <c r="K57" s="116">
        <v>6</v>
      </c>
      <c r="L57" s="118">
        <v>0.4</v>
      </c>
      <c r="M57" s="117">
        <v>4</v>
      </c>
      <c r="N57" s="112">
        <v>0.4</v>
      </c>
      <c r="O57" s="114">
        <v>9</v>
      </c>
      <c r="P57" s="115">
        <v>0.45</v>
      </c>
      <c r="Q57" s="116">
        <v>2</v>
      </c>
      <c r="R57" s="118">
        <v>0.2857142857142857</v>
      </c>
      <c r="S57" s="117">
        <v>1</v>
      </c>
      <c r="T57" s="112">
        <v>0.5</v>
      </c>
      <c r="U57" s="114">
        <v>11</v>
      </c>
      <c r="V57" s="115">
        <v>0.5</v>
      </c>
      <c r="W57" s="116">
        <v>3</v>
      </c>
      <c r="X57" s="118">
        <v>0.33333333333333331</v>
      </c>
      <c r="Y57" s="117">
        <v>2</v>
      </c>
      <c r="Z57" s="112">
        <v>0.33333333333333331</v>
      </c>
    </row>
    <row r="58" spans="1:26" ht="15.75" x14ac:dyDescent="0.2">
      <c r="A58" s="212">
        <v>72</v>
      </c>
      <c r="B58" s="113" t="s">
        <v>62</v>
      </c>
      <c r="C58" s="114"/>
      <c r="D58" s="115">
        <v>0</v>
      </c>
      <c r="E58" s="116"/>
      <c r="F58" s="118"/>
      <c r="G58" s="117"/>
      <c r="H58" s="112"/>
      <c r="I58" s="114"/>
      <c r="J58" s="115">
        <v>0</v>
      </c>
      <c r="K58" s="116"/>
      <c r="L58" s="118"/>
      <c r="M58" s="117"/>
      <c r="N58" s="112">
        <v>0</v>
      </c>
      <c r="O58" s="114"/>
      <c r="P58" s="115">
        <v>0</v>
      </c>
      <c r="Q58" s="116"/>
      <c r="R58" s="118"/>
      <c r="S58" s="117"/>
      <c r="T58" s="112"/>
      <c r="U58" s="114"/>
      <c r="V58" s="115">
        <v>0</v>
      </c>
      <c r="W58" s="116"/>
      <c r="X58" s="118"/>
      <c r="Y58" s="117"/>
      <c r="Z58" s="112"/>
    </row>
    <row r="59" spans="1:26" ht="15.75" x14ac:dyDescent="0.2">
      <c r="A59" s="212">
        <v>73</v>
      </c>
      <c r="B59" s="113" t="s">
        <v>63</v>
      </c>
      <c r="C59" s="114">
        <v>1</v>
      </c>
      <c r="D59" s="115">
        <v>0.25</v>
      </c>
      <c r="E59" s="116">
        <v>1</v>
      </c>
      <c r="F59" s="118">
        <v>0.5</v>
      </c>
      <c r="G59" s="117"/>
      <c r="H59" s="112"/>
      <c r="I59" s="114">
        <v>1</v>
      </c>
      <c r="J59" s="115">
        <v>0.5</v>
      </c>
      <c r="K59" s="116">
        <v>1</v>
      </c>
      <c r="L59" s="118">
        <v>0.5</v>
      </c>
      <c r="M59" s="117">
        <v>1</v>
      </c>
      <c r="N59" s="112">
        <v>1</v>
      </c>
      <c r="O59" s="114"/>
      <c r="P59" s="115">
        <v>0</v>
      </c>
      <c r="Q59" s="116"/>
      <c r="R59" s="118">
        <v>0</v>
      </c>
      <c r="S59" s="117"/>
      <c r="T59" s="112"/>
      <c r="U59" s="114"/>
      <c r="V59" s="115">
        <v>0</v>
      </c>
      <c r="W59" s="116"/>
      <c r="X59" s="118">
        <v>0</v>
      </c>
      <c r="Y59" s="117"/>
      <c r="Z59" s="112"/>
    </row>
    <row r="60" spans="1:26" ht="15.75" x14ac:dyDescent="0.2">
      <c r="A60" s="214">
        <v>74</v>
      </c>
      <c r="B60" s="121" t="s">
        <v>64</v>
      </c>
      <c r="C60" s="122">
        <v>8</v>
      </c>
      <c r="D60" s="123">
        <v>0.25806451612903225</v>
      </c>
      <c r="E60" s="124">
        <v>1</v>
      </c>
      <c r="F60" s="125">
        <v>7.1428571428571425E-2</v>
      </c>
      <c r="G60" s="117">
        <v>1</v>
      </c>
      <c r="H60" s="112">
        <v>0.125</v>
      </c>
      <c r="I60" s="122">
        <v>6</v>
      </c>
      <c r="J60" s="123">
        <v>0.23076923076923078</v>
      </c>
      <c r="K60" s="124">
        <v>3</v>
      </c>
      <c r="L60" s="125">
        <v>0.25</v>
      </c>
      <c r="M60" s="117">
        <v>1</v>
      </c>
      <c r="N60" s="112">
        <v>0.5</v>
      </c>
      <c r="O60" s="122">
        <v>6</v>
      </c>
      <c r="P60" s="123">
        <v>0.19354838709677419</v>
      </c>
      <c r="Q60" s="124">
        <v>2</v>
      </c>
      <c r="R60" s="125">
        <v>0.16666666666666666</v>
      </c>
      <c r="S60" s="117">
        <v>1</v>
      </c>
      <c r="T60" s="112">
        <v>0.2</v>
      </c>
      <c r="U60" s="122">
        <v>5</v>
      </c>
      <c r="V60" s="123">
        <v>0.14705882352941177</v>
      </c>
      <c r="W60" s="124">
        <v>5</v>
      </c>
      <c r="X60" s="125">
        <v>0.33333333333333331</v>
      </c>
      <c r="Y60" s="117">
        <v>2</v>
      </c>
      <c r="Z60" s="112">
        <v>0.4</v>
      </c>
    </row>
    <row r="61" spans="1:26" ht="15.75" x14ac:dyDescent="0.2">
      <c r="A61" s="214">
        <v>76</v>
      </c>
      <c r="B61" s="121" t="s">
        <v>65</v>
      </c>
      <c r="C61" s="122"/>
      <c r="D61" s="123">
        <v>0</v>
      </c>
      <c r="E61" s="124"/>
      <c r="F61" s="125"/>
      <c r="G61" s="117"/>
      <c r="H61" s="112"/>
      <c r="I61" s="122"/>
      <c r="J61" s="123"/>
      <c r="K61" s="124"/>
      <c r="L61" s="125"/>
      <c r="M61" s="117"/>
      <c r="N61" s="112"/>
      <c r="O61" s="122"/>
      <c r="P61" s="123"/>
      <c r="Q61" s="124"/>
      <c r="R61" s="125"/>
      <c r="S61" s="117"/>
      <c r="T61" s="112"/>
      <c r="U61" s="122"/>
      <c r="V61" s="123"/>
      <c r="W61" s="124"/>
      <c r="X61" s="125"/>
      <c r="Y61" s="117"/>
      <c r="Z61" s="112"/>
    </row>
    <row r="62" spans="1:26" ht="15.75" x14ac:dyDescent="0.2">
      <c r="A62" s="214">
        <v>77</v>
      </c>
      <c r="B62" s="121" t="s">
        <v>66</v>
      </c>
      <c r="C62" s="122">
        <v>1</v>
      </c>
      <c r="D62" s="123">
        <v>0.25</v>
      </c>
      <c r="E62" s="124"/>
      <c r="F62" s="125">
        <v>0</v>
      </c>
      <c r="G62" s="117"/>
      <c r="H62" s="112"/>
      <c r="I62" s="122">
        <v>1</v>
      </c>
      <c r="J62" s="123">
        <v>0.33333333333333331</v>
      </c>
      <c r="K62" s="124"/>
      <c r="L62" s="125"/>
      <c r="M62" s="117"/>
      <c r="N62" s="112"/>
      <c r="O62" s="122">
        <v>1</v>
      </c>
      <c r="P62" s="123">
        <v>0.33333333333333331</v>
      </c>
      <c r="Q62" s="124"/>
      <c r="R62" s="125"/>
      <c r="S62" s="117"/>
      <c r="T62" s="112"/>
      <c r="U62" s="122">
        <v>1</v>
      </c>
      <c r="V62" s="123">
        <v>0.5</v>
      </c>
      <c r="W62" s="124"/>
      <c r="X62" s="125"/>
      <c r="Y62" s="117"/>
      <c r="Z62" s="112"/>
    </row>
    <row r="63" spans="1:26" ht="15.75" x14ac:dyDescent="0.2">
      <c r="A63" s="215">
        <v>85</v>
      </c>
      <c r="B63" s="113" t="s">
        <v>67</v>
      </c>
      <c r="C63" s="114">
        <v>5</v>
      </c>
      <c r="D63" s="115">
        <v>0.3125</v>
      </c>
      <c r="E63" s="116">
        <v>1</v>
      </c>
      <c r="F63" s="118">
        <v>0.25</v>
      </c>
      <c r="G63" s="117">
        <v>1</v>
      </c>
      <c r="H63" s="112">
        <v>0.5</v>
      </c>
      <c r="I63" s="114">
        <v>5</v>
      </c>
      <c r="J63" s="115">
        <v>0.33333333333333331</v>
      </c>
      <c r="K63" s="116">
        <v>2</v>
      </c>
      <c r="L63" s="118">
        <v>0.66666666666666663</v>
      </c>
      <c r="M63" s="117">
        <v>2</v>
      </c>
      <c r="N63" s="112">
        <v>0.66666666666666663</v>
      </c>
      <c r="O63" s="114">
        <v>6</v>
      </c>
      <c r="P63" s="115">
        <v>0.375</v>
      </c>
      <c r="Q63" s="116">
        <v>1</v>
      </c>
      <c r="R63" s="118">
        <v>0.33333333333333331</v>
      </c>
      <c r="S63" s="117">
        <v>1</v>
      </c>
      <c r="T63" s="112">
        <v>0.5</v>
      </c>
      <c r="U63" s="114">
        <v>6</v>
      </c>
      <c r="V63" s="115">
        <v>0.35294117647058826</v>
      </c>
      <c r="W63" s="116"/>
      <c r="X63" s="118">
        <v>0</v>
      </c>
      <c r="Y63" s="117"/>
      <c r="Z63" s="112">
        <v>0</v>
      </c>
    </row>
    <row r="64" spans="1:26" ht="15.75" x14ac:dyDescent="0.2">
      <c r="A64" s="215">
        <v>86</v>
      </c>
      <c r="B64" s="113" t="s">
        <v>68</v>
      </c>
      <c r="C64" s="114">
        <v>15</v>
      </c>
      <c r="D64" s="115">
        <v>0.39473684210526316</v>
      </c>
      <c r="E64" s="116">
        <v>3</v>
      </c>
      <c r="F64" s="118">
        <v>0.2</v>
      </c>
      <c r="G64" s="117">
        <v>3</v>
      </c>
      <c r="H64" s="112">
        <v>0.42857142857142855</v>
      </c>
      <c r="I64" s="114">
        <v>20</v>
      </c>
      <c r="J64" s="115">
        <v>0.48780487804878048</v>
      </c>
      <c r="K64" s="116">
        <v>3</v>
      </c>
      <c r="L64" s="118">
        <v>0.27272727272727271</v>
      </c>
      <c r="M64" s="117">
        <v>1</v>
      </c>
      <c r="N64" s="112">
        <v>0.16666666666666666</v>
      </c>
      <c r="O64" s="114">
        <v>23</v>
      </c>
      <c r="P64" s="115">
        <v>0.60526315789473684</v>
      </c>
      <c r="Q64" s="116">
        <v>3</v>
      </c>
      <c r="R64" s="118">
        <v>0.42857142857142855</v>
      </c>
      <c r="S64" s="117">
        <v>1</v>
      </c>
      <c r="T64" s="112">
        <v>0.25</v>
      </c>
      <c r="U64" s="114">
        <v>23</v>
      </c>
      <c r="V64" s="115">
        <v>0.58974358974358976</v>
      </c>
      <c r="W64" s="116">
        <v>8</v>
      </c>
      <c r="X64" s="118">
        <v>0.5714285714285714</v>
      </c>
      <c r="Y64" s="117">
        <v>6</v>
      </c>
      <c r="Z64" s="112">
        <v>0.6</v>
      </c>
    </row>
    <row r="65" spans="1:26" ht="15.75" x14ac:dyDescent="0.2">
      <c r="A65" s="215">
        <v>87</v>
      </c>
      <c r="B65" s="113" t="s">
        <v>69</v>
      </c>
      <c r="C65" s="114">
        <v>6</v>
      </c>
      <c r="D65" s="115">
        <v>0.46153846153846156</v>
      </c>
      <c r="E65" s="116">
        <v>3</v>
      </c>
      <c r="F65" s="118">
        <v>0.6</v>
      </c>
      <c r="G65" s="117"/>
      <c r="H65" s="112">
        <v>0</v>
      </c>
      <c r="I65" s="114">
        <v>6</v>
      </c>
      <c r="J65" s="115">
        <v>0.42857142857142855</v>
      </c>
      <c r="K65" s="116">
        <v>4</v>
      </c>
      <c r="L65" s="118">
        <v>1</v>
      </c>
      <c r="M65" s="117">
        <v>2</v>
      </c>
      <c r="N65" s="112">
        <v>1</v>
      </c>
      <c r="O65" s="114">
        <v>7</v>
      </c>
      <c r="P65" s="115">
        <v>0.46666666666666667</v>
      </c>
      <c r="Q65" s="116">
        <v>5</v>
      </c>
      <c r="R65" s="118">
        <v>0.625</v>
      </c>
      <c r="S65" s="117">
        <v>1</v>
      </c>
      <c r="T65" s="112">
        <v>0.33333333333333331</v>
      </c>
      <c r="U65" s="114">
        <v>6</v>
      </c>
      <c r="V65" s="115">
        <v>0.42857142857142855</v>
      </c>
      <c r="W65" s="116">
        <v>5</v>
      </c>
      <c r="X65" s="118">
        <v>0.7142857142857143</v>
      </c>
      <c r="Y65" s="117">
        <v>2</v>
      </c>
      <c r="Z65" s="112">
        <v>1</v>
      </c>
    </row>
    <row r="66" spans="1:26" ht="15.75" x14ac:dyDescent="0.2">
      <c r="A66" s="29">
        <v>90</v>
      </c>
      <c r="B66" s="310" t="s">
        <v>183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9">
        <v>91</v>
      </c>
      <c r="B67" s="270" t="s">
        <v>178</v>
      </c>
      <c r="C67" s="271"/>
      <c r="D67" s="245"/>
      <c r="E67" s="272"/>
      <c r="F67" s="273"/>
      <c r="G67" s="274"/>
      <c r="H67" s="275"/>
      <c r="I67" s="271"/>
      <c r="J67" s="245"/>
      <c r="K67" s="272"/>
      <c r="L67" s="273"/>
      <c r="M67" s="274"/>
      <c r="N67" s="275"/>
      <c r="O67" s="271"/>
      <c r="P67" s="245"/>
      <c r="Q67" s="272"/>
      <c r="R67" s="273"/>
      <c r="S67" s="274"/>
      <c r="T67" s="275"/>
      <c r="U67" s="271"/>
      <c r="V67" s="245"/>
      <c r="W67" s="272"/>
      <c r="X67" s="273"/>
      <c r="Y67" s="274"/>
      <c r="Z67" s="275"/>
    </row>
    <row r="68" spans="1:26" ht="16.5" thickBot="1" x14ac:dyDescent="0.25">
      <c r="A68" s="222"/>
      <c r="B68" s="220" t="s">
        <v>9</v>
      </c>
      <c r="C68" s="301">
        <v>538</v>
      </c>
      <c r="D68" s="302">
        <v>0.21728594507269791</v>
      </c>
      <c r="E68" s="303">
        <v>174</v>
      </c>
      <c r="F68" s="304">
        <v>0.2</v>
      </c>
      <c r="G68" s="141">
        <v>83</v>
      </c>
      <c r="H68" s="305">
        <v>0.21899736147757257</v>
      </c>
      <c r="I68" s="301">
        <v>618</v>
      </c>
      <c r="J68" s="302">
        <v>0.23233082706766917</v>
      </c>
      <c r="K68" s="303">
        <v>197</v>
      </c>
      <c r="L68" s="304">
        <v>0.21696035242290748</v>
      </c>
      <c r="M68" s="141">
        <v>109</v>
      </c>
      <c r="N68" s="305">
        <v>0.27318295739348369</v>
      </c>
      <c r="O68" s="301">
        <v>673</v>
      </c>
      <c r="P68" s="302">
        <v>0.24009989297181591</v>
      </c>
      <c r="Q68" s="303">
        <v>188</v>
      </c>
      <c r="R68" s="304">
        <v>0.20280474649406688</v>
      </c>
      <c r="S68" s="141">
        <v>109</v>
      </c>
      <c r="T68" s="305">
        <v>0.25707547169811323</v>
      </c>
      <c r="U68" s="301">
        <v>720</v>
      </c>
      <c r="V68" s="302">
        <v>0.25531914893617019</v>
      </c>
      <c r="W68" s="303">
        <v>228</v>
      </c>
      <c r="X68" s="304">
        <v>0.22937625754527163</v>
      </c>
      <c r="Y68" s="141">
        <v>123</v>
      </c>
      <c r="Z68" s="305">
        <v>0.27828054298642535</v>
      </c>
    </row>
    <row r="69" spans="1:26" x14ac:dyDescent="0.2">
      <c r="A69" s="218" t="s">
        <v>179</v>
      </c>
      <c r="B69" s="221"/>
    </row>
    <row r="70" spans="1:26" ht="15" x14ac:dyDescent="0.25">
      <c r="A70" s="377" t="s">
        <v>168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</row>
  </sheetData>
  <mergeCells count="19">
    <mergeCell ref="U6:Z6"/>
    <mergeCell ref="C7:D7"/>
    <mergeCell ref="E7:F7"/>
    <mergeCell ref="G7:H7"/>
    <mergeCell ref="A70:T70"/>
    <mergeCell ref="W7:X7"/>
    <mergeCell ref="Y7:Z7"/>
    <mergeCell ref="U7:V7"/>
    <mergeCell ref="A2:T2"/>
    <mergeCell ref="A4:T4"/>
    <mergeCell ref="O7:P7"/>
    <mergeCell ref="Q7:R7"/>
    <mergeCell ref="C6:H6"/>
    <mergeCell ref="I6:N6"/>
    <mergeCell ref="O6:T6"/>
    <mergeCell ref="I7:J7"/>
    <mergeCell ref="K7:L7"/>
    <mergeCell ref="M7:N7"/>
    <mergeCell ref="S7:T7"/>
  </mergeCells>
  <conditionalFormatting sqref="V9:V68 P9:P68 J9:J68 D9:D68">
    <cfRule type="cellIs" dxfId="13" priority="15" operator="greaterThan">
      <formula>50%</formula>
    </cfRule>
  </conditionalFormatting>
  <conditionalFormatting sqref="F9:F68">
    <cfRule type="expression" dxfId="12" priority="12">
      <formula>F9&gt;D9</formula>
    </cfRule>
  </conditionalFormatting>
  <conditionalFormatting sqref="L9:L68">
    <cfRule type="expression" dxfId="11" priority="11">
      <formula>L9&gt;J9</formula>
    </cfRule>
  </conditionalFormatting>
  <conditionalFormatting sqref="X9:X68 R9:R68 L9:L68 F9:F68">
    <cfRule type="expression" dxfId="10" priority="10">
      <formula>F9&gt;D9</formula>
    </cfRule>
  </conditionalFormatting>
  <conditionalFormatting sqref="H9:H68">
    <cfRule type="expression" dxfId="9" priority="9">
      <formula>H9&gt;F9</formula>
    </cfRule>
  </conditionalFormatting>
  <conditionalFormatting sqref="N9:N68">
    <cfRule type="expression" dxfId="8" priority="8">
      <formula>N9&gt;L9</formula>
    </cfRule>
  </conditionalFormatting>
  <conditionalFormatting sqref="T9:T68 N9:N68 H9:H68 Z9:Z68">
    <cfRule type="expression" dxfId="7" priority="7">
      <formula>H9&gt;F9</formula>
    </cfRule>
  </conditionalFormatting>
  <conditionalFormatting sqref="F9:F68">
    <cfRule type="expression" dxfId="6" priority="5">
      <formula>F9&gt;D9</formula>
    </cfRule>
  </conditionalFormatting>
  <conditionalFormatting sqref="H9:H68">
    <cfRule type="expression" dxfId="5" priority="4">
      <formula>H9&gt;F9</formula>
    </cfRule>
  </conditionalFormatting>
  <conditionalFormatting sqref="F9:F68">
    <cfRule type="expression" dxfId="4" priority="2">
      <formula>F9&gt;D9</formula>
    </cfRule>
  </conditionalFormatting>
  <conditionalFormatting sqref="H9:H68">
    <cfRule type="expression" dxfId="3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4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9"/>
  <sheetViews>
    <sheetView workbookViewId="0">
      <selection activeCell="K18" sqref="K18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1.140625" style="97" customWidth="1"/>
    <col min="4" max="4" width="9.140625" style="97" customWidth="1"/>
    <col min="5" max="5" width="9.42578125" style="97" customWidth="1"/>
    <col min="6" max="6" width="9" style="207" customWidth="1"/>
    <col min="7" max="7" width="8.42578125" style="97" customWidth="1"/>
    <col min="8" max="8" width="9.28515625" style="207" customWidth="1"/>
    <col min="9" max="16384" width="11.42578125" style="97"/>
  </cols>
  <sheetData>
    <row r="1" spans="1:14" ht="6.6" customHeight="1" x14ac:dyDescent="0.2"/>
    <row r="2" spans="1:14" ht="44.25" customHeight="1" x14ac:dyDescent="0.2">
      <c r="A2" s="381" t="s">
        <v>206</v>
      </c>
      <c r="B2" s="381"/>
      <c r="C2" s="381"/>
      <c r="D2" s="381"/>
      <c r="E2" s="381"/>
      <c r="F2" s="381"/>
      <c r="G2" s="381"/>
      <c r="H2" s="381"/>
    </row>
    <row r="3" spans="1:14" ht="9.6" customHeight="1" thickBot="1" x14ac:dyDescent="0.25">
      <c r="C3" s="98"/>
      <c r="D3" s="98"/>
      <c r="E3" s="98"/>
      <c r="F3" s="206"/>
      <c r="G3" s="98"/>
      <c r="H3" s="206"/>
    </row>
    <row r="4" spans="1:14" s="99" customFormat="1" ht="16.5" thickBot="1" x14ac:dyDescent="0.25">
      <c r="B4" s="6"/>
      <c r="C4" s="382" t="s">
        <v>118</v>
      </c>
      <c r="D4" s="379"/>
      <c r="E4" s="383" t="s">
        <v>119</v>
      </c>
      <c r="F4" s="384"/>
      <c r="G4" s="379" t="s">
        <v>120</v>
      </c>
      <c r="H4" s="380"/>
    </row>
    <row r="5" spans="1:14" s="99" customFormat="1" ht="42" x14ac:dyDescent="0.2">
      <c r="A5" s="209" t="s">
        <v>10</v>
      </c>
      <c r="B5" s="208" t="s">
        <v>11</v>
      </c>
      <c r="C5" s="100" t="s">
        <v>121</v>
      </c>
      <c r="D5" s="101" t="s">
        <v>166</v>
      </c>
      <c r="E5" s="102" t="s">
        <v>122</v>
      </c>
      <c r="F5" s="105" t="s">
        <v>166</v>
      </c>
      <c r="G5" s="103" t="s">
        <v>123</v>
      </c>
      <c r="H5" s="104" t="s">
        <v>166</v>
      </c>
    </row>
    <row r="6" spans="1:14" ht="13.5" customHeight="1" x14ac:dyDescent="0.2">
      <c r="A6" s="210">
        <v>1</v>
      </c>
      <c r="B6" s="106" t="s">
        <v>13</v>
      </c>
      <c r="C6" s="107">
        <f>'MCF HC'!U9+'MCF EX'!U9+PR1C!U9+PRCE1!U9+PRCE2!U9</f>
        <v>427</v>
      </c>
      <c r="D6" s="108">
        <f>C6/'bilan ts grades'!B4</f>
        <v>0.46362649294245384</v>
      </c>
      <c r="E6" s="250">
        <f>'MCF HC'!W9+'MCF EX'!W9+PR1C!W9+PRCE1!W9+PRCE2!W9</f>
        <v>111</v>
      </c>
      <c r="F6" s="110">
        <f>E6/'bilan ts grades'!C4</f>
        <v>0.47639484978540775</v>
      </c>
      <c r="G6" s="251">
        <f>'MCF HC'!Y9+'MCF EX'!Y9+PR1C!Y9+PRCE1!Y9+PRCE2!Y9</f>
        <v>64</v>
      </c>
      <c r="H6" s="112">
        <f>G6/'bilan ts grades'!H4</f>
        <v>0.51200000000000001</v>
      </c>
      <c r="N6" s="199"/>
    </row>
    <row r="7" spans="1:14" ht="13.5" customHeight="1" x14ac:dyDescent="0.2">
      <c r="A7" s="211">
        <v>2</v>
      </c>
      <c r="B7" s="113" t="s">
        <v>14</v>
      </c>
      <c r="C7" s="249">
        <f>'MCF HC'!U10+'MCF EX'!U10+PR1C!U10+PRCE1!U10+PRCE2!U10</f>
        <v>277</v>
      </c>
      <c r="D7" s="115">
        <f>C7/'bilan ts grades'!B5</f>
        <v>0.39798850574712646</v>
      </c>
      <c r="E7" s="116">
        <f>'MCF HC'!W10+'MCF EX'!W10+PR1C!W10+PRCE1!W10+PRCE2!W10</f>
        <v>73</v>
      </c>
      <c r="F7" s="118">
        <f>E7/'bilan ts grades'!C5</f>
        <v>0.41477272727272729</v>
      </c>
      <c r="G7" s="117">
        <f>'MCF HC'!Y10+'MCF EX'!Y10+PR1C!Y10+PRCE1!Y10+PRCE2!Y10</f>
        <v>39</v>
      </c>
      <c r="H7" s="112">
        <f>G7/'bilan ts grades'!H5</f>
        <v>0.40625</v>
      </c>
      <c r="N7" s="199"/>
    </row>
    <row r="8" spans="1:14" ht="14.25" customHeight="1" x14ac:dyDescent="0.2">
      <c r="A8" s="211">
        <v>3</v>
      </c>
      <c r="B8" s="113" t="s">
        <v>15</v>
      </c>
      <c r="C8" s="249">
        <f>'MCF HC'!U11+'MCF EX'!U11+PR1C!U11+PRCE1!U11+PRCE2!U11</f>
        <v>55</v>
      </c>
      <c r="D8" s="115">
        <f>C8/'bilan ts grades'!B6</f>
        <v>0.38461538461538464</v>
      </c>
      <c r="E8" s="116">
        <f>'MCF HC'!W11+'MCF EX'!W11+PR1C!W11+PRCE1!W11+PRCE2!W11</f>
        <v>12</v>
      </c>
      <c r="F8" s="118">
        <f>E8/'bilan ts grades'!C6</f>
        <v>0.34285714285714286</v>
      </c>
      <c r="G8" s="117">
        <f>'MCF HC'!Y11+'MCF EX'!Y11+PR1C!Y11+PRCE1!Y11+PRCE2!Y11</f>
        <v>9</v>
      </c>
      <c r="H8" s="112">
        <f>G8/'bilan ts grades'!H6</f>
        <v>0.47368421052631576</v>
      </c>
      <c r="N8" s="199"/>
    </row>
    <row r="9" spans="1:14" ht="12.75" customHeight="1" x14ac:dyDescent="0.2">
      <c r="A9" s="211">
        <v>4</v>
      </c>
      <c r="B9" s="113" t="s">
        <v>16</v>
      </c>
      <c r="C9" s="249">
        <f>'MCF HC'!U12+'MCF EX'!U12+PR1C!U12+PRCE1!U12+PRCE2!U12</f>
        <v>59</v>
      </c>
      <c r="D9" s="115">
        <f>C9/'bilan ts grades'!B7</f>
        <v>0.30569948186528495</v>
      </c>
      <c r="E9" s="116">
        <f>'MCF HC'!W12+'MCF EX'!W12+PR1C!W12+PRCE1!W12+PRCE2!W12</f>
        <v>20</v>
      </c>
      <c r="F9" s="118">
        <f>E9/'bilan ts grades'!C7</f>
        <v>0.33333333333333331</v>
      </c>
      <c r="G9" s="117">
        <f>'MCF HC'!Y12+'MCF EX'!Y12+PR1C!Y12+PRCE1!Y12+PRCE2!Y12</f>
        <v>14</v>
      </c>
      <c r="H9" s="112">
        <f>G9/'bilan ts grades'!H7</f>
        <v>0.4</v>
      </c>
      <c r="N9" s="199"/>
    </row>
    <row r="10" spans="1:14" ht="13.5" customHeight="1" x14ac:dyDescent="0.2">
      <c r="A10" s="211">
        <v>5</v>
      </c>
      <c r="B10" s="113" t="s">
        <v>17</v>
      </c>
      <c r="C10" s="249">
        <f>'MCF HC'!U13+'MCF EX'!U13+PR1C!U13+PRCE1!U13+PRCE2!U13</f>
        <v>303</v>
      </c>
      <c r="D10" s="115">
        <f>C10/'bilan ts grades'!B8</f>
        <v>0.36157517899761338</v>
      </c>
      <c r="E10" s="116">
        <f>'MCF HC'!W13+'MCF EX'!W13+PR1C!W13+PRCE1!W13+PRCE2!W13</f>
        <v>89</v>
      </c>
      <c r="F10" s="118">
        <f>E10/'bilan ts grades'!C8</f>
        <v>0.29865771812080538</v>
      </c>
      <c r="G10" s="117">
        <f>'MCF HC'!Y13+'MCF EX'!Y13+PR1C!Y13+PRCE1!Y13+PRCE2!Y13</f>
        <v>53</v>
      </c>
      <c r="H10" s="112">
        <f>G10/'bilan ts grades'!H8</f>
        <v>0.37323943661971831</v>
      </c>
      <c r="N10" s="199"/>
    </row>
    <row r="11" spans="1:14" ht="12.75" customHeight="1" x14ac:dyDescent="0.2">
      <c r="A11" s="211">
        <v>6</v>
      </c>
      <c r="B11" s="113" t="s">
        <v>18</v>
      </c>
      <c r="C11" s="249">
        <f>'MCF HC'!U14+'MCF EX'!U14+PR1C!U14+PRCE1!U14+PRCE2!U14</f>
        <v>442</v>
      </c>
      <c r="D11" s="115">
        <f>C11/'bilan ts grades'!B9</f>
        <v>0.47526881720430109</v>
      </c>
      <c r="E11" s="116">
        <f>'MCF HC'!W14+'MCF EX'!W14+PR1C!W14+PRCE1!W14+PRCE2!W14</f>
        <v>178</v>
      </c>
      <c r="F11" s="118">
        <f>E11/'bilan ts grades'!C9</f>
        <v>0.48633879781420764</v>
      </c>
      <c r="G11" s="117">
        <f>'MCF HC'!Y14+'MCF EX'!Y14+PR1C!Y14+PRCE1!Y14+PRCE2!Y14</f>
        <v>97</v>
      </c>
      <c r="H11" s="112">
        <f>G11/'bilan ts grades'!H9</f>
        <v>0.55113636363636365</v>
      </c>
      <c r="N11" s="199"/>
    </row>
    <row r="12" spans="1:14" ht="14.25" customHeight="1" x14ac:dyDescent="0.2">
      <c r="A12" s="212">
        <v>7</v>
      </c>
      <c r="B12" s="113" t="s">
        <v>19</v>
      </c>
      <c r="C12" s="249">
        <f>'MCF HC'!U15+'MCF EX'!U15+PR1C!U15+PRCE1!U15+PRCE2!U15</f>
        <v>246</v>
      </c>
      <c r="D12" s="115">
        <f>C12/'bilan ts grades'!B10</f>
        <v>0.63730569948186533</v>
      </c>
      <c r="E12" s="116">
        <f>'MCF HC'!W15+'MCF EX'!W15+PR1C!W15+PRCE1!W15+PRCE2!W15</f>
        <v>85</v>
      </c>
      <c r="F12" s="118">
        <f>E12/'bilan ts grades'!C10</f>
        <v>0.65891472868217049</v>
      </c>
      <c r="G12" s="117">
        <f>'MCF HC'!Y15+'MCF EX'!Y15+PR1C!Y15+PRCE1!Y15+PRCE2!Y15</f>
        <v>45</v>
      </c>
      <c r="H12" s="112">
        <f>G12/'bilan ts grades'!H10</f>
        <v>0.703125</v>
      </c>
      <c r="N12" s="199"/>
    </row>
    <row r="13" spans="1:14" ht="14.25" customHeight="1" x14ac:dyDescent="0.2">
      <c r="A13" s="212">
        <v>8</v>
      </c>
      <c r="B13" s="113" t="s">
        <v>20</v>
      </c>
      <c r="C13" s="249">
        <f>'MCF HC'!U16+'MCF EX'!U16+PR1C!U16+PRCE1!U16+PRCE2!U16</f>
        <v>85</v>
      </c>
      <c r="D13" s="115">
        <f>C13/'bilan ts grades'!B11</f>
        <v>0.55194805194805197</v>
      </c>
      <c r="E13" s="116">
        <f>'MCF HC'!W16+'MCF EX'!W16+PR1C!W16+PRCE1!W16+PRCE2!W16</f>
        <v>23</v>
      </c>
      <c r="F13" s="118">
        <f>E13/'bilan ts grades'!C11</f>
        <v>0.52272727272727271</v>
      </c>
      <c r="G13" s="117">
        <f>'MCF HC'!Y16+'MCF EX'!Y16+PR1C!Y16+PRCE1!Y16+PRCE2!Y16</f>
        <v>14</v>
      </c>
      <c r="H13" s="112">
        <f>G13/'bilan ts grades'!H11</f>
        <v>0.58333333333333337</v>
      </c>
      <c r="N13" s="199"/>
    </row>
    <row r="14" spans="1:14" ht="12" customHeight="1" x14ac:dyDescent="0.2">
      <c r="A14" s="212">
        <v>9</v>
      </c>
      <c r="B14" s="113" t="s">
        <v>21</v>
      </c>
      <c r="C14" s="249">
        <f>'MCF HC'!U17+'MCF EX'!U17+PR1C!U17+PRCE1!U17+PRCE2!U17</f>
        <v>280</v>
      </c>
      <c r="D14" s="115">
        <f>C14/'bilan ts grades'!B12</f>
        <v>0.60344827586206895</v>
      </c>
      <c r="E14" s="116">
        <f>'MCF HC'!W17+'MCF EX'!W17+PR1C!W17+PRCE1!W17+PRCE2!W17</f>
        <v>114</v>
      </c>
      <c r="F14" s="118">
        <f>E14/'bilan ts grades'!C12</f>
        <v>0.61956521739130432</v>
      </c>
      <c r="G14" s="117">
        <f>'MCF HC'!Y17+'MCF EX'!Y17+PR1C!Y17+PRCE1!Y17+PRCE2!Y17</f>
        <v>61</v>
      </c>
      <c r="H14" s="112">
        <f>G14/'bilan ts grades'!H12</f>
        <v>0.67777777777777781</v>
      </c>
      <c r="N14" s="199"/>
    </row>
    <row r="15" spans="1:14" ht="13.5" customHeight="1" x14ac:dyDescent="0.2">
      <c r="A15" s="212">
        <v>10</v>
      </c>
      <c r="B15" s="113" t="s">
        <v>22</v>
      </c>
      <c r="C15" s="249">
        <f>'MCF HC'!U18+'MCF EX'!U18+PR1C!U18+PRCE1!U18+PRCE2!U18</f>
        <v>73</v>
      </c>
      <c r="D15" s="115">
        <f>C15/'bilan ts grades'!B13</f>
        <v>0.63478260869565217</v>
      </c>
      <c r="E15" s="116">
        <f>'MCF HC'!W18+'MCF EX'!W18+PR1C!W18+PRCE1!W18+PRCE2!W18</f>
        <v>23</v>
      </c>
      <c r="F15" s="118">
        <f>E15/'bilan ts grades'!C13</f>
        <v>0.58974358974358976</v>
      </c>
      <c r="G15" s="117">
        <f>'MCF HC'!Y18+'MCF EX'!Y18+PR1C!Y18+PRCE1!Y18+PRCE2!Y18</f>
        <v>13</v>
      </c>
      <c r="H15" s="112">
        <f>G15/'bilan ts grades'!H13</f>
        <v>0.59090909090909094</v>
      </c>
      <c r="N15" s="199"/>
    </row>
    <row r="16" spans="1:14" ht="15" customHeight="1" x14ac:dyDescent="0.2">
      <c r="A16" s="212">
        <v>11</v>
      </c>
      <c r="B16" s="113" t="s">
        <v>23</v>
      </c>
      <c r="C16" s="249">
        <f>'MCF HC'!U19+'MCF EX'!U19+PR1C!U19+PRCE1!U19+PRCE2!U19</f>
        <v>501</v>
      </c>
      <c r="D16" s="115">
        <f>C16/'bilan ts grades'!B14</f>
        <v>0.62004950495049505</v>
      </c>
      <c r="E16" s="116">
        <f>'MCF HC'!W19+'MCF EX'!W19+PR1C!W19+PRCE1!W19+PRCE2!W19</f>
        <v>177</v>
      </c>
      <c r="F16" s="118">
        <f>E16/'bilan ts grades'!C14</f>
        <v>0.64130434782608692</v>
      </c>
      <c r="G16" s="117">
        <f>'MCF HC'!Y19+'MCF EX'!Y19+PR1C!Y19+PRCE1!Y19+PRCE2!Y19</f>
        <v>89</v>
      </c>
      <c r="H16" s="112">
        <f>G16/'bilan ts grades'!H14</f>
        <v>0.70078740157480313</v>
      </c>
      <c r="N16" s="199"/>
    </row>
    <row r="17" spans="1:14" ht="12.75" customHeight="1" x14ac:dyDescent="0.2">
      <c r="A17" s="212">
        <v>12</v>
      </c>
      <c r="B17" s="113" t="s">
        <v>24</v>
      </c>
      <c r="C17" s="249">
        <f>'MCF HC'!U20+'MCF EX'!U20+PR1C!U20+PRCE1!U20+PRCE2!U20</f>
        <v>112</v>
      </c>
      <c r="D17" s="115">
        <f>C17/'bilan ts grades'!B15</f>
        <v>0.63276836158192096</v>
      </c>
      <c r="E17" s="116">
        <f>'MCF HC'!W20+'MCF EX'!W20+PR1C!W20+PRCE1!W20+PRCE2!W20</f>
        <v>37</v>
      </c>
      <c r="F17" s="118">
        <f>E17/'bilan ts grades'!C15</f>
        <v>0.63793103448275867</v>
      </c>
      <c r="G17" s="117">
        <f>'MCF HC'!Y20+'MCF EX'!Y20+PR1C!Y20+PRCE1!Y20+PRCE2!Y20</f>
        <v>24</v>
      </c>
      <c r="H17" s="112">
        <f>G17/'bilan ts grades'!H15</f>
        <v>0.8</v>
      </c>
      <c r="N17" s="199"/>
    </row>
    <row r="18" spans="1:14" ht="13.5" customHeight="1" x14ac:dyDescent="0.2">
      <c r="A18" s="212">
        <v>13</v>
      </c>
      <c r="B18" s="113" t="s">
        <v>25</v>
      </c>
      <c r="C18" s="249">
        <f>'MCF HC'!U21+'MCF EX'!U21+PR1C!U21+PRCE1!U21+PRCE2!U21</f>
        <v>38</v>
      </c>
      <c r="D18" s="115">
        <f>C18/'bilan ts grades'!B16</f>
        <v>0.5757575757575758</v>
      </c>
      <c r="E18" s="116">
        <f>'MCF HC'!W21+'MCF EX'!W21+PR1C!W21+PRCE1!W21+PRCE2!W21</f>
        <v>10</v>
      </c>
      <c r="F18" s="118">
        <f>E18/'bilan ts grades'!C16</f>
        <v>0.52631578947368418</v>
      </c>
      <c r="G18" s="117">
        <f>'MCF HC'!Y21+'MCF EX'!Y21+PR1C!Y21+PRCE1!Y21+PRCE2!Y21</f>
        <v>7</v>
      </c>
      <c r="H18" s="112">
        <f>G18/'bilan ts grades'!H16</f>
        <v>0.63636363636363635</v>
      </c>
      <c r="N18" s="199"/>
    </row>
    <row r="19" spans="1:14" ht="16.5" customHeight="1" x14ac:dyDescent="0.2">
      <c r="A19" s="212">
        <v>14</v>
      </c>
      <c r="B19" s="119" t="s">
        <v>26</v>
      </c>
      <c r="C19" s="249">
        <f>'MCF HC'!U22+'MCF EX'!U22+PR1C!U22+PRCE1!U22+PRCE2!U22</f>
        <v>287</v>
      </c>
      <c r="D19" s="115">
        <f>C19/'bilan ts grades'!B17</f>
        <v>0.6266375545851528</v>
      </c>
      <c r="E19" s="116">
        <f>'MCF HC'!W22+'MCF EX'!W22+PR1C!W22+PRCE1!W22+PRCE2!W22</f>
        <v>95</v>
      </c>
      <c r="F19" s="118">
        <f>E19/'bilan ts grades'!C17</f>
        <v>0.57228915662650603</v>
      </c>
      <c r="G19" s="117">
        <f>'MCF HC'!Y22+'MCF EX'!Y22+PR1C!Y22+PRCE1!Y22+PRCE2!Y22</f>
        <v>46</v>
      </c>
      <c r="H19" s="112">
        <f>G19/'bilan ts grades'!H17</f>
        <v>0.57499999999999996</v>
      </c>
      <c r="N19" s="199"/>
    </row>
    <row r="20" spans="1:14" ht="21" customHeight="1" x14ac:dyDescent="0.2">
      <c r="A20" s="212">
        <v>15</v>
      </c>
      <c r="B20" s="119" t="s">
        <v>27</v>
      </c>
      <c r="C20" s="249">
        <f>'MCF HC'!U23+'MCF EX'!U23+PR1C!U23+PRCE1!U23+PRCE2!U23</f>
        <v>83</v>
      </c>
      <c r="D20" s="115">
        <f>C20/'bilan ts grades'!B18</f>
        <v>0.45355191256830601</v>
      </c>
      <c r="E20" s="116">
        <f>'MCF HC'!W23+'MCF EX'!W23+PR1C!W23+PRCE1!W23+PRCE2!W23</f>
        <v>28</v>
      </c>
      <c r="F20" s="118">
        <f>E20/'bilan ts grades'!C18</f>
        <v>0.49122807017543857</v>
      </c>
      <c r="G20" s="117">
        <f>'MCF HC'!Y23+'MCF EX'!Y23+PR1C!Y23+PRCE1!Y23+PRCE2!Y23</f>
        <v>17</v>
      </c>
      <c r="H20" s="112">
        <f>G20/'bilan ts grades'!H18</f>
        <v>0.6071428571428571</v>
      </c>
      <c r="N20" s="199"/>
    </row>
    <row r="21" spans="1:14" ht="15.75" x14ac:dyDescent="0.2">
      <c r="A21" s="212">
        <v>16</v>
      </c>
      <c r="B21" s="113" t="s">
        <v>28</v>
      </c>
      <c r="C21" s="249">
        <f>'MCF HC'!U24+'MCF EX'!U24+PR1C!U24+PRCE1!U24+PRCE2!U24</f>
        <v>347</v>
      </c>
      <c r="D21" s="115">
        <f>C21/'bilan ts grades'!B19</f>
        <v>0.5534290271132376</v>
      </c>
      <c r="E21" s="116">
        <f>'MCF HC'!W24+'MCF EX'!W24+PR1C!W24+PRCE1!W24+PRCE2!W24</f>
        <v>111</v>
      </c>
      <c r="F21" s="118">
        <f>E21/'bilan ts grades'!C19</f>
        <v>0.54146341463414638</v>
      </c>
      <c r="G21" s="117">
        <f>'MCF HC'!Y24+'MCF EX'!Y24+PR1C!Y24+PRCE1!Y24+PRCE2!Y24</f>
        <v>69</v>
      </c>
      <c r="H21" s="112">
        <f>G21/'bilan ts grades'!H19</f>
        <v>0.6160714285714286</v>
      </c>
      <c r="N21" s="199"/>
    </row>
    <row r="22" spans="1:14" ht="15.75" x14ac:dyDescent="0.2">
      <c r="A22" s="212">
        <v>17</v>
      </c>
      <c r="B22" s="113" t="s">
        <v>29</v>
      </c>
      <c r="C22" s="249">
        <f>'MCF HC'!U25+'MCF EX'!U25+PR1C!U25+PRCE1!U25+PRCE2!U25</f>
        <v>65</v>
      </c>
      <c r="D22" s="115">
        <f>C22/'bilan ts grades'!B20</f>
        <v>0.30660377358490565</v>
      </c>
      <c r="E22" s="116">
        <f>'MCF HC'!W25+'MCF EX'!W25+PR1C!W25+PRCE1!W25+PRCE2!W25</f>
        <v>24</v>
      </c>
      <c r="F22" s="118">
        <f>E22/'bilan ts grades'!C20</f>
        <v>0.30769230769230771</v>
      </c>
      <c r="G22" s="117">
        <f>'MCF HC'!Y25+'MCF EX'!Y25+PR1C!Y25+PRCE1!Y25+PRCE2!Y25</f>
        <v>11</v>
      </c>
      <c r="H22" s="112">
        <f>G22/'bilan ts grades'!H20</f>
        <v>0.3235294117647059</v>
      </c>
      <c r="N22" s="199"/>
    </row>
    <row r="23" spans="1:14" ht="33.75" x14ac:dyDescent="0.2">
      <c r="A23" s="212">
        <v>18</v>
      </c>
      <c r="B23" s="120" t="s">
        <v>30</v>
      </c>
      <c r="C23" s="249">
        <f>'MCF HC'!U26+'MCF EX'!U26+PR1C!U26+PRCE1!U26+PRCE2!U26</f>
        <v>151</v>
      </c>
      <c r="D23" s="115">
        <f>C23/'bilan ts grades'!B21</f>
        <v>0.47335423197492166</v>
      </c>
      <c r="E23" s="116">
        <f>'MCF HC'!W26+'MCF EX'!W26+PR1C!W26+PRCE1!W26+PRCE2!W26</f>
        <v>49</v>
      </c>
      <c r="F23" s="118">
        <f>E23/'bilan ts grades'!C21</f>
        <v>0.47572815533980584</v>
      </c>
      <c r="G23" s="117">
        <f>'MCF HC'!Y26+'MCF EX'!Y26+PR1C!Y26+PRCE1!Y26+PRCE2!Y26</f>
        <v>30</v>
      </c>
      <c r="H23" s="112">
        <f>G23/'bilan ts grades'!H21</f>
        <v>0.61224489795918369</v>
      </c>
      <c r="N23" s="199"/>
    </row>
    <row r="24" spans="1:14" ht="15.75" x14ac:dyDescent="0.2">
      <c r="A24" s="212">
        <v>19</v>
      </c>
      <c r="B24" s="113" t="s">
        <v>31</v>
      </c>
      <c r="C24" s="249">
        <f>'MCF HC'!U27+'MCF EX'!U27+PR1C!U27+PRCE1!U27+PRCE2!U27</f>
        <v>204</v>
      </c>
      <c r="D24" s="115">
        <f>C24/'bilan ts grades'!B22</f>
        <v>0.48113207547169812</v>
      </c>
      <c r="E24" s="116">
        <f>'MCF HC'!W27+'MCF EX'!W27+PR1C!W27+PRCE1!W27+PRCE2!W27</f>
        <v>66</v>
      </c>
      <c r="F24" s="118">
        <f>E24/'bilan ts grades'!C22</f>
        <v>0.40993788819875776</v>
      </c>
      <c r="G24" s="117">
        <f>'MCF HC'!Y27+'MCF EX'!Y27+PR1C!Y27+PRCE1!Y27+PRCE2!Y27</f>
        <v>42</v>
      </c>
      <c r="H24" s="112">
        <f>G24/'bilan ts grades'!H22</f>
        <v>0.54545454545454541</v>
      </c>
      <c r="N24" s="199"/>
    </row>
    <row r="25" spans="1:14" ht="15.75" x14ac:dyDescent="0.2">
      <c r="A25" s="212">
        <v>20</v>
      </c>
      <c r="B25" s="113" t="s">
        <v>32</v>
      </c>
      <c r="C25" s="249">
        <f>'MCF HC'!U28+'MCF EX'!U28+PR1C!U28+PRCE1!U28+PRCE2!U28</f>
        <v>52</v>
      </c>
      <c r="D25" s="115">
        <f>C25/'bilan ts grades'!B23</f>
        <v>0.49056603773584906</v>
      </c>
      <c r="E25" s="116">
        <f>'MCF HC'!W28+'MCF EX'!W28+PR1C!W28+PRCE1!W28+PRCE2!W28</f>
        <v>18</v>
      </c>
      <c r="F25" s="118">
        <f>E25/'bilan ts grades'!C23</f>
        <v>0.48648648648648651</v>
      </c>
      <c r="G25" s="117">
        <f>'MCF HC'!Y28+'MCF EX'!Y28+PR1C!Y28+PRCE1!Y28+PRCE2!Y28</f>
        <v>10</v>
      </c>
      <c r="H25" s="112">
        <f>G25/'bilan ts grades'!H23</f>
        <v>0.58823529411764708</v>
      </c>
      <c r="N25" s="199"/>
    </row>
    <row r="26" spans="1:14" ht="22.5" x14ac:dyDescent="0.2">
      <c r="A26" s="212">
        <v>21</v>
      </c>
      <c r="B26" s="119" t="s">
        <v>33</v>
      </c>
      <c r="C26" s="249">
        <f>'MCF HC'!U29+'MCF EX'!U29+PR1C!U29+PRCE1!U29+PRCE2!U29</f>
        <v>180</v>
      </c>
      <c r="D26" s="115">
        <f>C26/'bilan ts grades'!B24</f>
        <v>0.45340050377833752</v>
      </c>
      <c r="E26" s="116">
        <f>'MCF HC'!W29+'MCF EX'!W29+PR1C!W29+PRCE1!W29+PRCE2!W29</f>
        <v>65</v>
      </c>
      <c r="F26" s="118">
        <f>E26/'bilan ts grades'!C24</f>
        <v>0.48148148148148145</v>
      </c>
      <c r="G26" s="117">
        <f>'MCF HC'!Y29+'MCF EX'!Y29+PR1C!Y29+PRCE1!Y29+PRCE2!Y29</f>
        <v>38</v>
      </c>
      <c r="H26" s="112">
        <f>G26/'bilan ts grades'!H24</f>
        <v>0.50666666666666671</v>
      </c>
      <c r="N26" s="199"/>
    </row>
    <row r="27" spans="1:14" ht="22.5" x14ac:dyDescent="0.2">
      <c r="A27" s="212">
        <v>22</v>
      </c>
      <c r="B27" s="119" t="s">
        <v>34</v>
      </c>
      <c r="C27" s="249">
        <f>'MCF HC'!U30+'MCF EX'!U30+PR1C!U30+PRCE1!U30+PRCE2!U30</f>
        <v>223</v>
      </c>
      <c r="D27" s="115">
        <f>C27/'bilan ts grades'!B25</f>
        <v>0.39679715302491103</v>
      </c>
      <c r="E27" s="116">
        <f>'MCF HC'!W30+'MCF EX'!W30+PR1C!W30+PRCE1!W30+PRCE2!W30</f>
        <v>83</v>
      </c>
      <c r="F27" s="118">
        <f>E27/'bilan ts grades'!C25</f>
        <v>0.37219730941704038</v>
      </c>
      <c r="G27" s="117">
        <f>'MCF HC'!Y30+'MCF EX'!Y30+PR1C!Y30+PRCE1!Y30+PRCE2!Y30</f>
        <v>50</v>
      </c>
      <c r="H27" s="112">
        <f>G27/'bilan ts grades'!H25</f>
        <v>0.42735042735042733</v>
      </c>
      <c r="N27" s="199"/>
    </row>
    <row r="28" spans="1:14" ht="15.75" x14ac:dyDescent="0.2">
      <c r="A28" s="212">
        <v>23</v>
      </c>
      <c r="B28" s="113" t="s">
        <v>35</v>
      </c>
      <c r="C28" s="249">
        <f>'MCF HC'!U31+'MCF EX'!U31+PR1C!U31+PRCE1!U31+PRCE2!U31</f>
        <v>166</v>
      </c>
      <c r="D28" s="115">
        <f>C28/'bilan ts grades'!B26</f>
        <v>0.3755656108597285</v>
      </c>
      <c r="E28" s="116">
        <f>'MCF HC'!W31+'MCF EX'!W31+PR1C!W31+PRCE1!W31+PRCE2!W31</f>
        <v>49</v>
      </c>
      <c r="F28" s="118">
        <f>E28/'bilan ts grades'!C26</f>
        <v>0.35766423357664234</v>
      </c>
      <c r="G28" s="117">
        <f>'MCF HC'!Y31+'MCF EX'!Y31+PR1C!Y31+PRCE1!Y31+PRCE2!Y31</f>
        <v>30</v>
      </c>
      <c r="H28" s="112">
        <f>G28/'bilan ts grades'!H26</f>
        <v>0.379746835443038</v>
      </c>
      <c r="N28" s="199"/>
    </row>
    <row r="29" spans="1:14" ht="15.75" x14ac:dyDescent="0.2">
      <c r="A29" s="212">
        <v>24</v>
      </c>
      <c r="B29" s="113" t="s">
        <v>36</v>
      </c>
      <c r="C29" s="249">
        <f>'MCF HC'!U32+'MCF EX'!U32+PR1C!U32+PRCE1!U32+PRCE2!U32</f>
        <v>58</v>
      </c>
      <c r="D29" s="115">
        <f>C29/'bilan ts grades'!B27</f>
        <v>0.41428571428571431</v>
      </c>
      <c r="E29" s="116">
        <f>'MCF HC'!W32+'MCF EX'!W32+PR1C!W32+PRCE1!W32+PRCE2!W32</f>
        <v>19</v>
      </c>
      <c r="F29" s="118">
        <f>E29/'bilan ts grades'!C27</f>
        <v>0.38</v>
      </c>
      <c r="G29" s="117">
        <f>'MCF HC'!Y32+'MCF EX'!Y32+PR1C!Y32+PRCE1!Y32+PRCE2!Y32</f>
        <v>8</v>
      </c>
      <c r="H29" s="112">
        <f>G29/'bilan ts grades'!H27</f>
        <v>0.38095238095238093</v>
      </c>
      <c r="N29" s="199"/>
    </row>
    <row r="30" spans="1:14" ht="15.75" x14ac:dyDescent="0.2">
      <c r="A30" s="213">
        <v>25</v>
      </c>
      <c r="B30" s="113" t="s">
        <v>37</v>
      </c>
      <c r="C30" s="249">
        <f>'MCF HC'!U33+'MCF EX'!U33+PR1C!U33+PRCE1!U33+PRCE2!U33</f>
        <v>82</v>
      </c>
      <c r="D30" s="115">
        <f>C30/'bilan ts grades'!B28</f>
        <v>0.12148148148148148</v>
      </c>
      <c r="E30" s="116">
        <f>'MCF HC'!W33+'MCF EX'!W33+PR1C!W33+PRCE1!W33+PRCE2!W33</f>
        <v>26</v>
      </c>
      <c r="F30" s="118">
        <f>E30/'bilan ts grades'!C28</f>
        <v>0.10970464135021098</v>
      </c>
      <c r="G30" s="117">
        <f>'MCF HC'!Y33+'MCF EX'!Y33+PR1C!Y33+PRCE1!Y33+PRCE2!Y33</f>
        <v>14</v>
      </c>
      <c r="H30" s="112">
        <f>G30/'bilan ts grades'!H28</f>
        <v>0.13461538461538461</v>
      </c>
      <c r="N30" s="199"/>
    </row>
    <row r="31" spans="1:14" ht="15.75" x14ac:dyDescent="0.2">
      <c r="A31" s="213">
        <v>26</v>
      </c>
      <c r="B31" s="113" t="s">
        <v>38</v>
      </c>
      <c r="C31" s="249">
        <f>'MCF HC'!U34+'MCF EX'!U34+PR1C!U34+PRCE1!U34+PRCE2!U34</f>
        <v>254</v>
      </c>
      <c r="D31" s="115">
        <f>C31/'bilan ts grades'!B29</f>
        <v>0.26596858638743454</v>
      </c>
      <c r="E31" s="116">
        <f>'MCF HC'!W34+'MCF EX'!W34+PR1C!W34+PRCE1!W34+PRCE2!W34</f>
        <v>78</v>
      </c>
      <c r="F31" s="118">
        <f>E31/'bilan ts grades'!C29</f>
        <v>0.23780487804878048</v>
      </c>
      <c r="G31" s="117">
        <f>'MCF HC'!Y34+'MCF EX'!Y34+PR1C!Y34+PRCE1!Y34+PRCE2!Y34</f>
        <v>45</v>
      </c>
      <c r="H31" s="112">
        <f>G31/'bilan ts grades'!H29</f>
        <v>0.30821917808219179</v>
      </c>
      <c r="N31" s="199"/>
    </row>
    <row r="32" spans="1:14" ht="15.75" x14ac:dyDescent="0.2">
      <c r="A32" s="213">
        <v>27</v>
      </c>
      <c r="B32" s="113" t="s">
        <v>39</v>
      </c>
      <c r="C32" s="249">
        <f>'MCF HC'!U35+'MCF EX'!U35+PR1C!U35+PRCE1!U35+PRCE2!U35</f>
        <v>381</v>
      </c>
      <c r="D32" s="115">
        <f>C32/'bilan ts grades'!B30</f>
        <v>0.22241681260945709</v>
      </c>
      <c r="E32" s="116">
        <f>'MCF HC'!W35+'MCF EX'!W35+PR1C!W35+PRCE1!W35+PRCE2!W35</f>
        <v>127</v>
      </c>
      <c r="F32" s="118">
        <f>E32/'bilan ts grades'!C30</f>
        <v>0.22965641952983726</v>
      </c>
      <c r="G32" s="117">
        <f>'MCF HC'!Y35+'MCF EX'!Y35+PR1C!Y35+PRCE1!Y35+PRCE2!Y35</f>
        <v>81</v>
      </c>
      <c r="H32" s="112">
        <f>G32/'bilan ts grades'!H30</f>
        <v>0.2988929889298893</v>
      </c>
      <c r="N32" s="199"/>
    </row>
    <row r="33" spans="1:14" ht="15.75" x14ac:dyDescent="0.2">
      <c r="A33" s="213">
        <v>28</v>
      </c>
      <c r="B33" s="113" t="s">
        <v>40</v>
      </c>
      <c r="C33" s="249">
        <f>'MCF HC'!U36+'MCF EX'!U36+PR1C!U36+PRCE1!U36+PRCE2!U36</f>
        <v>188</v>
      </c>
      <c r="D33" s="115">
        <f>C33/'bilan ts grades'!B31</f>
        <v>0.24736842105263157</v>
      </c>
      <c r="E33" s="116">
        <f>'MCF HC'!W36+'MCF EX'!W36+PR1C!W36+PRCE1!W36+PRCE2!W36</f>
        <v>60</v>
      </c>
      <c r="F33" s="118">
        <f>E33/'bilan ts grades'!C31</f>
        <v>0.24390243902439024</v>
      </c>
      <c r="G33" s="117">
        <f>'MCF HC'!Y36+'MCF EX'!Y36+PR1C!Y36+PRCE1!Y36+PRCE2!Y36</f>
        <v>39</v>
      </c>
      <c r="H33" s="112">
        <f>G33/'bilan ts grades'!H31</f>
        <v>0.31707317073170732</v>
      </c>
      <c r="N33" s="199"/>
    </row>
    <row r="34" spans="1:14" ht="15.75" x14ac:dyDescent="0.2">
      <c r="A34" s="213">
        <v>29</v>
      </c>
      <c r="B34" s="113" t="s">
        <v>41</v>
      </c>
      <c r="C34" s="249">
        <f>'MCF HC'!U37+'MCF EX'!U37+PR1C!U37+PRCE1!U37+PRCE2!U37</f>
        <v>45</v>
      </c>
      <c r="D34" s="115">
        <f>C34/'bilan ts grades'!B32</f>
        <v>0.19823788546255505</v>
      </c>
      <c r="E34" s="116">
        <f>'MCF HC'!W37+'MCF EX'!W37+PR1C!W37+PRCE1!W37+PRCE2!W37</f>
        <v>18</v>
      </c>
      <c r="F34" s="118">
        <f>E34/'bilan ts grades'!C32</f>
        <v>0.25</v>
      </c>
      <c r="G34" s="117">
        <f>'MCF HC'!Y37+'MCF EX'!Y37+PR1C!Y37+PRCE1!Y37+PRCE2!Y37</f>
        <v>10</v>
      </c>
      <c r="H34" s="112">
        <f>G34/'bilan ts grades'!H32</f>
        <v>0.32258064516129031</v>
      </c>
      <c r="N34" s="199"/>
    </row>
    <row r="35" spans="1:14" ht="15.75" x14ac:dyDescent="0.2">
      <c r="A35" s="213">
        <v>30</v>
      </c>
      <c r="B35" s="113" t="s">
        <v>42</v>
      </c>
      <c r="C35" s="249">
        <f>'MCF HC'!U38+'MCF EX'!U38+PR1C!U38+PRCE1!U38+PRCE2!U38</f>
        <v>55</v>
      </c>
      <c r="D35" s="115">
        <f>C35/'bilan ts grades'!B33</f>
        <v>0.15850144092219021</v>
      </c>
      <c r="E35" s="116">
        <f>'MCF HC'!W38+'MCF EX'!W38+PR1C!W38+PRCE1!W38+PRCE2!W38</f>
        <v>15</v>
      </c>
      <c r="F35" s="118">
        <f>E35/'bilan ts grades'!C33</f>
        <v>0.15625</v>
      </c>
      <c r="G35" s="117">
        <f>'MCF HC'!Y38+'MCF EX'!Y38+PR1C!Y38+PRCE1!Y38+PRCE2!Y38</f>
        <v>12</v>
      </c>
      <c r="H35" s="112">
        <f>G35/'bilan ts grades'!H33</f>
        <v>0.26666666666666666</v>
      </c>
      <c r="N35" s="199"/>
    </row>
    <row r="36" spans="1:14" ht="15.75" x14ac:dyDescent="0.2">
      <c r="A36" s="213">
        <v>31</v>
      </c>
      <c r="B36" s="113" t="s">
        <v>43</v>
      </c>
      <c r="C36" s="249">
        <f>'MCF HC'!U39+'MCF EX'!U39+PR1C!U39+PRCE1!U39+PRCE2!U39</f>
        <v>210</v>
      </c>
      <c r="D36" s="115">
        <f>C36/'bilan ts grades'!B34</f>
        <v>0.36906854130052724</v>
      </c>
      <c r="E36" s="116">
        <f>'MCF HC'!W39+'MCF EX'!W39+PR1C!W39+PRCE1!W39+PRCE2!W39</f>
        <v>82</v>
      </c>
      <c r="F36" s="118">
        <f>E36/'bilan ts grades'!C34</f>
        <v>0.42268041237113402</v>
      </c>
      <c r="G36" s="117">
        <f>'MCF HC'!Y39+'MCF EX'!Y39+PR1C!Y39+PRCE1!Y39+PRCE2!Y39</f>
        <v>41</v>
      </c>
      <c r="H36" s="112">
        <f>G36/'bilan ts grades'!H34</f>
        <v>0.44565217391304346</v>
      </c>
      <c r="N36" s="199"/>
    </row>
    <row r="37" spans="1:14" ht="15.75" x14ac:dyDescent="0.2">
      <c r="A37" s="213">
        <v>32</v>
      </c>
      <c r="B37" s="113" t="s">
        <v>44</v>
      </c>
      <c r="C37" s="249">
        <f>'MCF HC'!U40+'MCF EX'!U40+PR1C!U40+PRCE1!U40+PRCE2!U40</f>
        <v>228</v>
      </c>
      <c r="D37" s="115">
        <f>C37/'bilan ts grades'!B35</f>
        <v>0.35294117647058826</v>
      </c>
      <c r="E37" s="116">
        <f>'MCF HC'!W40+'MCF EX'!W40+PR1C!W40+PRCE1!W40+PRCE2!W40</f>
        <v>81</v>
      </c>
      <c r="F37" s="118">
        <f>E37/'bilan ts grades'!C35</f>
        <v>0.36</v>
      </c>
      <c r="G37" s="117">
        <f>'MCF HC'!Y40+'MCF EX'!Y40+PR1C!Y40+PRCE1!Y40+PRCE2!Y40</f>
        <v>51</v>
      </c>
      <c r="H37" s="112">
        <f>G37/'bilan ts grades'!H35</f>
        <v>0.42148760330578511</v>
      </c>
      <c r="N37" s="199"/>
    </row>
    <row r="38" spans="1:14" ht="15.75" x14ac:dyDescent="0.2">
      <c r="A38" s="213">
        <v>33</v>
      </c>
      <c r="B38" s="113" t="s">
        <v>45</v>
      </c>
      <c r="C38" s="249">
        <f>'MCF HC'!U41+'MCF EX'!U41+PR1C!U41+PRCE1!U41+PRCE2!U41</f>
        <v>163</v>
      </c>
      <c r="D38" s="115">
        <f>C38/'bilan ts grades'!B36</f>
        <v>0.34978540772532191</v>
      </c>
      <c r="E38" s="116">
        <f>'MCF HC'!W41+'MCF EX'!W41+PR1C!W41+PRCE1!W41+PRCE2!W41</f>
        <v>66</v>
      </c>
      <c r="F38" s="118">
        <f>E38/'bilan ts grades'!C36</f>
        <v>0.375</v>
      </c>
      <c r="G38" s="117">
        <f>'MCF HC'!Y41+'MCF EX'!Y41+PR1C!Y41+PRCE1!Y41+PRCE2!Y41</f>
        <v>44</v>
      </c>
      <c r="H38" s="112">
        <f>G38/'bilan ts grades'!H36</f>
        <v>0.4943820224719101</v>
      </c>
      <c r="N38" s="199"/>
    </row>
    <row r="39" spans="1:14" ht="15.75" x14ac:dyDescent="0.2">
      <c r="A39" s="213">
        <v>34</v>
      </c>
      <c r="B39" s="113" t="s">
        <v>46</v>
      </c>
      <c r="C39" s="249">
        <f>'MCF HC'!U42+'MCF EX'!U42+PR1C!U42+PRCE1!U42+PRCE2!U42</f>
        <v>20</v>
      </c>
      <c r="D39" s="115">
        <f>C39/'bilan ts grades'!B37</f>
        <v>0.17699115044247787</v>
      </c>
      <c r="E39" s="116">
        <f>'MCF HC'!W42+'MCF EX'!W42+PR1C!W42+PRCE1!W42+PRCE2!W42</f>
        <v>6</v>
      </c>
      <c r="F39" s="118">
        <f>E39/'bilan ts grades'!C37</f>
        <v>0.13953488372093023</v>
      </c>
      <c r="G39" s="117">
        <f>'MCF HC'!Y42+'MCF EX'!Y42+PR1C!Y42+PRCE1!Y42+PRCE2!Y42</f>
        <v>4</v>
      </c>
      <c r="H39" s="112">
        <f>G39/'bilan ts grades'!H37</f>
        <v>0.22222222222222221</v>
      </c>
      <c r="N39" s="199"/>
    </row>
    <row r="40" spans="1:14" ht="15.75" x14ac:dyDescent="0.2">
      <c r="A40" s="213">
        <v>35</v>
      </c>
      <c r="B40" s="113" t="s">
        <v>47</v>
      </c>
      <c r="C40" s="249">
        <f>'MCF HC'!U43+'MCF EX'!U43+PR1C!U43+PRCE1!U43+PRCE2!U43</f>
        <v>76</v>
      </c>
      <c r="D40" s="115">
        <f>C40/'bilan ts grades'!B38</f>
        <v>0.2814814814814815</v>
      </c>
      <c r="E40" s="116">
        <f>'MCF HC'!W43+'MCF EX'!W43+PR1C!W43+PRCE1!W43+PRCE2!W43</f>
        <v>21</v>
      </c>
      <c r="F40" s="118">
        <f>E40/'bilan ts grades'!C38</f>
        <v>0.28767123287671231</v>
      </c>
      <c r="G40" s="117">
        <f>'MCF HC'!Y43+'MCF EX'!Y43+PR1C!Y43+PRCE1!Y43+PRCE2!Y43</f>
        <v>11</v>
      </c>
      <c r="H40" s="112">
        <f>G40/'bilan ts grades'!H38</f>
        <v>0.26190476190476192</v>
      </c>
      <c r="N40" s="199"/>
    </row>
    <row r="41" spans="1:14" ht="15.75" x14ac:dyDescent="0.2">
      <c r="A41" s="213">
        <v>36</v>
      </c>
      <c r="B41" s="113" t="s">
        <v>48</v>
      </c>
      <c r="C41" s="249">
        <f>'MCF HC'!U44+'MCF EX'!U44+PR1C!U44+PRCE1!U44+PRCE2!U44</f>
        <v>48</v>
      </c>
      <c r="D41" s="115">
        <f>C41/'bilan ts grades'!B39</f>
        <v>0.25945945945945947</v>
      </c>
      <c r="E41" s="116">
        <f>'MCF HC'!W44+'MCF EX'!W44+PR1C!W44+PRCE1!W44+PRCE2!W44</f>
        <v>19</v>
      </c>
      <c r="F41" s="118">
        <f>E41/'bilan ts grades'!C39</f>
        <v>0.27941176470588236</v>
      </c>
      <c r="G41" s="117">
        <f>'MCF HC'!Y44+'MCF EX'!Y44+PR1C!Y44+PRCE1!Y44+PRCE2!Y44</f>
        <v>16</v>
      </c>
      <c r="H41" s="112">
        <f>G41/'bilan ts grades'!H39</f>
        <v>0.44444444444444442</v>
      </c>
      <c r="N41" s="199"/>
    </row>
    <row r="42" spans="1:14" ht="15.75" x14ac:dyDescent="0.2">
      <c r="A42" s="213">
        <v>37</v>
      </c>
      <c r="B42" s="113" t="s">
        <v>49</v>
      </c>
      <c r="C42" s="249">
        <f>'MCF HC'!U45+'MCF EX'!U45+PR1C!U45+PRCE1!U45+PRCE2!U45</f>
        <v>42</v>
      </c>
      <c r="D42" s="115">
        <f>C42/'bilan ts grades'!B40</f>
        <v>0.36206896551724138</v>
      </c>
      <c r="E42" s="116">
        <f>'MCF HC'!W45+'MCF EX'!W45+PR1C!W45+PRCE1!W45+PRCE2!W45</f>
        <v>11</v>
      </c>
      <c r="F42" s="118">
        <f>E42/'bilan ts grades'!C40</f>
        <v>0.28205128205128205</v>
      </c>
      <c r="G42" s="117">
        <f>'MCF HC'!Y45+'MCF EX'!Y45+PR1C!Y45+PRCE1!Y45+PRCE2!Y45</f>
        <v>6</v>
      </c>
      <c r="H42" s="112">
        <f>G42/'bilan ts grades'!H40</f>
        <v>0.25</v>
      </c>
      <c r="N42" s="199"/>
    </row>
    <row r="43" spans="1:14" ht="15.75" x14ac:dyDescent="0.2">
      <c r="A43" s="213">
        <v>60</v>
      </c>
      <c r="B43" s="113" t="s">
        <v>50</v>
      </c>
      <c r="C43" s="249">
        <f>'MCF HC'!U46+'MCF EX'!U46+PR1C!U46+PRCE1!U46+PRCE2!U46</f>
        <v>194</v>
      </c>
      <c r="D43" s="115">
        <f>C43/'bilan ts grades'!B41</f>
        <v>0.15862632869991825</v>
      </c>
      <c r="E43" s="116">
        <f>'MCF HC'!W46+'MCF EX'!W46+PR1C!W46+PRCE1!W46+PRCE2!W46</f>
        <v>69</v>
      </c>
      <c r="F43" s="118">
        <f>E43/'bilan ts grades'!C41</f>
        <v>0.14081632653061224</v>
      </c>
      <c r="G43" s="117">
        <f>'MCF HC'!Y46+'MCF EX'!Y46+PR1C!Y46+PRCE1!Y46+PRCE2!Y46</f>
        <v>37</v>
      </c>
      <c r="H43" s="112">
        <f>G43/'bilan ts grades'!H41</f>
        <v>0.167420814479638</v>
      </c>
      <c r="N43" s="199"/>
    </row>
    <row r="44" spans="1:14" ht="15.75" x14ac:dyDescent="0.2">
      <c r="A44" s="213">
        <v>61</v>
      </c>
      <c r="B44" s="113" t="s">
        <v>51</v>
      </c>
      <c r="C44" s="249">
        <f>'MCF HC'!U47+'MCF EX'!U47+PR1C!U47+PRCE1!U47+PRCE2!U47</f>
        <v>152</v>
      </c>
      <c r="D44" s="115">
        <f>C44/'bilan ts grades'!B42</f>
        <v>0.17253121452894438</v>
      </c>
      <c r="E44" s="116">
        <f>'MCF HC'!W47+'MCF EX'!W47+PR1C!W47+PRCE1!W47+PRCE2!W47</f>
        <v>57</v>
      </c>
      <c r="F44" s="118">
        <f>E44/'bilan ts grades'!C42</f>
        <v>0.16913946587537093</v>
      </c>
      <c r="G44" s="117">
        <f>'MCF HC'!Y47+'MCF EX'!Y47+PR1C!Y47+PRCE1!Y47+PRCE2!Y47</f>
        <v>24</v>
      </c>
      <c r="H44" s="112">
        <f>G44/'bilan ts grades'!H42</f>
        <v>0.16551724137931034</v>
      </c>
      <c r="N44" s="199"/>
    </row>
    <row r="45" spans="1:14" ht="15.75" x14ac:dyDescent="0.2">
      <c r="A45" s="213">
        <v>62</v>
      </c>
      <c r="B45" s="113" t="s">
        <v>52</v>
      </c>
      <c r="C45" s="249">
        <f>'MCF HC'!U48+'MCF EX'!U48+PR1C!U48+PRCE1!U48+PRCE2!U48</f>
        <v>164</v>
      </c>
      <c r="D45" s="115">
        <f>C45/'bilan ts grades'!B43</f>
        <v>0.28721541155866898</v>
      </c>
      <c r="E45" s="116">
        <f>'MCF HC'!W48+'MCF EX'!W48+PR1C!W48+PRCE1!W48+PRCE2!W48</f>
        <v>60</v>
      </c>
      <c r="F45" s="118">
        <f>E45/'bilan ts grades'!C43</f>
        <v>0.2857142857142857</v>
      </c>
      <c r="G45" s="117">
        <f>'MCF HC'!Y48+'MCF EX'!Y48+PR1C!Y48+PRCE1!Y48+PRCE2!Y48</f>
        <v>26</v>
      </c>
      <c r="H45" s="112">
        <f>G45/'bilan ts grades'!H43</f>
        <v>0.30588235294117649</v>
      </c>
      <c r="N45" s="199"/>
    </row>
    <row r="46" spans="1:14" ht="15.75" x14ac:dyDescent="0.2">
      <c r="A46" s="213">
        <v>63</v>
      </c>
      <c r="B46" s="113" t="s">
        <v>53</v>
      </c>
      <c r="C46" s="249">
        <f>'MCF HC'!U49+'MCF EX'!U49+PR1C!U49+PRCE1!U49+PRCE2!U49</f>
        <v>148</v>
      </c>
      <c r="D46" s="115">
        <f>C46/'bilan ts grades'!B44</f>
        <v>0.16371681415929204</v>
      </c>
      <c r="E46" s="116">
        <f>'MCF HC'!W49+'MCF EX'!W49+PR1C!W49+PRCE1!W49+PRCE2!W49</f>
        <v>46</v>
      </c>
      <c r="F46" s="118">
        <f>E46/'bilan ts grades'!C44</f>
        <v>0.14603174603174604</v>
      </c>
      <c r="G46" s="117">
        <f>'MCF HC'!Y49+'MCF EX'!Y49+PR1C!Y49+PRCE1!Y49+PRCE2!Y49</f>
        <v>23</v>
      </c>
      <c r="H46" s="112">
        <f>G46/'bilan ts grades'!H44</f>
        <v>0.15333333333333332</v>
      </c>
      <c r="N46" s="199"/>
    </row>
    <row r="47" spans="1:14" ht="15.75" x14ac:dyDescent="0.2">
      <c r="A47" s="213">
        <v>64</v>
      </c>
      <c r="B47" s="113" t="s">
        <v>54</v>
      </c>
      <c r="C47" s="249">
        <f>'MCF HC'!U50+'MCF EX'!U50+PR1C!U50+PRCE1!U50+PRCE2!U50</f>
        <v>265</v>
      </c>
      <c r="D47" s="115">
        <f>C47/'bilan ts grades'!B45</f>
        <v>0.45768566493955093</v>
      </c>
      <c r="E47" s="116">
        <f>'MCF HC'!W50+'MCF EX'!W50+PR1C!W50+PRCE1!W50+PRCE2!W50</f>
        <v>95</v>
      </c>
      <c r="F47" s="118">
        <f>E47/'bilan ts grades'!C45</f>
        <v>0.45454545454545453</v>
      </c>
      <c r="G47" s="117">
        <f>'MCF HC'!Y50+'MCF EX'!Y50+PR1C!Y50+PRCE1!Y50+PRCE2!Y50</f>
        <v>58</v>
      </c>
      <c r="H47" s="112">
        <f>G47/'bilan ts grades'!H45</f>
        <v>0.57999999999999996</v>
      </c>
      <c r="N47" s="199"/>
    </row>
    <row r="48" spans="1:14" ht="14.25" customHeight="1" x14ac:dyDescent="0.2">
      <c r="A48" s="213">
        <v>65</v>
      </c>
      <c r="B48" s="113" t="s">
        <v>55</v>
      </c>
      <c r="C48" s="249">
        <f>'MCF HC'!U51+'MCF EX'!U51+PR1C!U51+PRCE1!U51+PRCE2!U51</f>
        <v>307</v>
      </c>
      <c r="D48" s="115">
        <f>C48/'bilan ts grades'!B46</f>
        <v>0.55315315315315317</v>
      </c>
      <c r="E48" s="116">
        <f>'MCF HC'!W51+'MCF EX'!W51+PR1C!W51+PRCE1!W51+PRCE2!W51</f>
        <v>100</v>
      </c>
      <c r="F48" s="118">
        <f>E48/'bilan ts grades'!C46</f>
        <v>0.54644808743169404</v>
      </c>
      <c r="G48" s="117">
        <f>'MCF HC'!Y51+'MCF EX'!Y51+PR1C!Y51+PRCE1!Y51+PRCE2!Y51</f>
        <v>59</v>
      </c>
      <c r="H48" s="112">
        <f>G48/'bilan ts grades'!H46</f>
        <v>0.59595959595959591</v>
      </c>
      <c r="N48" s="199"/>
    </row>
    <row r="49" spans="1:14" ht="13.5" customHeight="1" x14ac:dyDescent="0.2">
      <c r="A49" s="213">
        <v>66</v>
      </c>
      <c r="B49" s="113" t="s">
        <v>56</v>
      </c>
      <c r="C49" s="249">
        <f>'MCF HC'!U52+'MCF EX'!U52+PR1C!U52+PRCE1!U52+PRCE2!U52</f>
        <v>173</v>
      </c>
      <c r="D49" s="115">
        <f>C49/'bilan ts grades'!B47</f>
        <v>0.4516971279373368</v>
      </c>
      <c r="E49" s="116">
        <f>'MCF HC'!W52+'MCF EX'!W52+PR1C!W52+PRCE1!W52+PRCE2!W52</f>
        <v>59</v>
      </c>
      <c r="F49" s="118">
        <f>E49/'bilan ts grades'!C47</f>
        <v>0.44696969696969696</v>
      </c>
      <c r="G49" s="117">
        <f>'MCF HC'!Y52+'MCF EX'!Y52+PR1C!Y52+PRCE1!Y52+PRCE2!Y52</f>
        <v>37</v>
      </c>
      <c r="H49" s="112">
        <f>G49/'bilan ts grades'!H47</f>
        <v>0.50684931506849318</v>
      </c>
      <c r="N49" s="199"/>
    </row>
    <row r="50" spans="1:14" ht="13.5" customHeight="1" x14ac:dyDescent="0.2">
      <c r="A50" s="213">
        <v>67</v>
      </c>
      <c r="B50" s="113" t="s">
        <v>57</v>
      </c>
      <c r="C50" s="249">
        <f>'MCF HC'!U53+'MCF EX'!U53+PR1C!U53+PRCE1!U53+PRCE2!U53</f>
        <v>165</v>
      </c>
      <c r="D50" s="115">
        <f>C50/'bilan ts grades'!B48</f>
        <v>0.44715447154471544</v>
      </c>
      <c r="E50" s="116">
        <f>'MCF HC'!W53+'MCF EX'!W53+PR1C!W53+PRCE1!W53+PRCE2!W53</f>
        <v>50</v>
      </c>
      <c r="F50" s="118">
        <f>E50/'bilan ts grades'!C48</f>
        <v>0.40322580645161288</v>
      </c>
      <c r="G50" s="117">
        <f>'MCF HC'!Y53+'MCF EX'!Y53+PR1C!Y53+PRCE1!Y53+PRCE2!Y53</f>
        <v>32</v>
      </c>
      <c r="H50" s="112">
        <f>G50/'bilan ts grades'!H48</f>
        <v>0.48484848484848486</v>
      </c>
      <c r="N50" s="199"/>
    </row>
    <row r="51" spans="1:14" ht="13.5" customHeight="1" x14ac:dyDescent="0.2">
      <c r="A51" s="213">
        <v>68</v>
      </c>
      <c r="B51" s="113" t="s">
        <v>58</v>
      </c>
      <c r="C51" s="249">
        <f>'MCF HC'!U54+'MCF EX'!U54+PR1C!U54+PRCE1!U54+PRCE2!U54</f>
        <v>107</v>
      </c>
      <c r="D51" s="115">
        <f>C51/'bilan ts grades'!B49</f>
        <v>0.41472868217054265</v>
      </c>
      <c r="E51" s="116">
        <f>'MCF HC'!W54+'MCF EX'!W54+PR1C!W54+PRCE1!W54+PRCE2!W54</f>
        <v>37</v>
      </c>
      <c r="F51" s="118">
        <f>E51/'bilan ts grades'!C49</f>
        <v>0.39784946236559138</v>
      </c>
      <c r="G51" s="117">
        <f>'MCF HC'!Y54+'MCF EX'!Y54+PR1C!Y54+PRCE1!Y54+PRCE2!Y54</f>
        <v>21</v>
      </c>
      <c r="H51" s="112">
        <f>G51/'bilan ts grades'!H49</f>
        <v>0.4375</v>
      </c>
      <c r="N51" s="199"/>
    </row>
    <row r="52" spans="1:14" ht="13.5" customHeight="1" x14ac:dyDescent="0.2">
      <c r="A52" s="213">
        <v>69</v>
      </c>
      <c r="B52" s="113" t="s">
        <v>59</v>
      </c>
      <c r="C52" s="249">
        <f>'MCF HC'!U55+'MCF EX'!U55+PR1C!U55+PRCE1!U55+PRCE2!U55</f>
        <v>93</v>
      </c>
      <c r="D52" s="115">
        <f>C52/'bilan ts grades'!B50</f>
        <v>0.43661971830985913</v>
      </c>
      <c r="E52" s="116">
        <f>'MCF HC'!W55+'MCF EX'!W55+PR1C!W55+PRCE1!W55+PRCE2!W55</f>
        <v>34</v>
      </c>
      <c r="F52" s="118">
        <f>E52/'bilan ts grades'!C50</f>
        <v>0.48571428571428571</v>
      </c>
      <c r="G52" s="117">
        <f>'MCF HC'!Y55+'MCF EX'!Y55+PR1C!Y55+PRCE1!Y55+PRCE2!Y55</f>
        <v>18</v>
      </c>
      <c r="H52" s="112">
        <f>G52/'bilan ts grades'!H50</f>
        <v>0.54545454545454541</v>
      </c>
      <c r="N52" s="199"/>
    </row>
    <row r="53" spans="1:14" ht="14.25" customHeight="1" x14ac:dyDescent="0.2">
      <c r="A53" s="212">
        <v>70</v>
      </c>
      <c r="B53" s="113" t="s">
        <v>60</v>
      </c>
      <c r="C53" s="249">
        <f>'MCF HC'!U56+'MCF EX'!U56+PR1C!U56+PRCE1!U56+PRCE2!U56</f>
        <v>168</v>
      </c>
      <c r="D53" s="115">
        <f>C53/'bilan ts grades'!B51</f>
        <v>0.53164556962025311</v>
      </c>
      <c r="E53" s="116">
        <f>'MCF HC'!W56+'MCF EX'!W56+PR1C!W56+PRCE1!W56+PRCE2!W56</f>
        <v>62</v>
      </c>
      <c r="F53" s="118">
        <f>E53/'bilan ts grades'!C51</f>
        <v>0.51666666666666672</v>
      </c>
      <c r="G53" s="117">
        <f>'MCF HC'!Y56+'MCF EX'!Y56+PR1C!Y56+PRCE1!Y56+PRCE2!Y56</f>
        <v>29</v>
      </c>
      <c r="H53" s="112">
        <f>G53/'bilan ts grades'!H51</f>
        <v>0.53703703703703709</v>
      </c>
      <c r="N53" s="199"/>
    </row>
    <row r="54" spans="1:14" ht="13.5" customHeight="1" x14ac:dyDescent="0.2">
      <c r="A54" s="212">
        <v>71</v>
      </c>
      <c r="B54" s="113" t="s">
        <v>61</v>
      </c>
      <c r="C54" s="249">
        <f>'MCF HC'!U57+'MCF EX'!U57+PR1C!U57+PRCE1!U57+PRCE2!U57</f>
        <v>184</v>
      </c>
      <c r="D54" s="115">
        <f>C54/'bilan ts grades'!B52</f>
        <v>0.54599406528189909</v>
      </c>
      <c r="E54" s="116">
        <f>'MCF HC'!W57+'MCF EX'!W57+PR1C!W57+PRCE1!W57+PRCE2!W57</f>
        <v>68</v>
      </c>
      <c r="F54" s="118">
        <f>E54/'bilan ts grades'!C52</f>
        <v>0.53543307086614178</v>
      </c>
      <c r="G54" s="117">
        <f>'MCF HC'!Y57+'MCF EX'!Y57+PR1C!Y57+PRCE1!Y57+PRCE2!Y57</f>
        <v>34</v>
      </c>
      <c r="H54" s="112">
        <f>G54/'bilan ts grades'!H52</f>
        <v>0.53968253968253965</v>
      </c>
      <c r="N54" s="199"/>
    </row>
    <row r="55" spans="1:14" ht="14.25" customHeight="1" x14ac:dyDescent="0.2">
      <c r="A55" s="212">
        <v>72</v>
      </c>
      <c r="B55" s="113" t="s">
        <v>62</v>
      </c>
      <c r="C55" s="249">
        <f>'MCF HC'!U58+'MCF EX'!U58+PR1C!U58+PRCE1!U58+PRCE2!U58</f>
        <v>11</v>
      </c>
      <c r="D55" s="115">
        <f>C55/'bilan ts grades'!B53</f>
        <v>0.24444444444444444</v>
      </c>
      <c r="E55" s="116">
        <f>'MCF HC'!W58+'MCF EX'!W58+PR1C!W58+PRCE1!W58+PRCE2!W58</f>
        <v>4</v>
      </c>
      <c r="F55" s="118">
        <f>E55/'bilan ts grades'!C53</f>
        <v>0.21052631578947367</v>
      </c>
      <c r="G55" s="117">
        <f>'MCF HC'!Y58+'MCF EX'!Y58+PR1C!Y58+PRCE1!Y58+PRCE2!Y58</f>
        <v>2</v>
      </c>
      <c r="H55" s="112">
        <f>G55/'bilan ts grades'!H53</f>
        <v>0.33333333333333331</v>
      </c>
      <c r="N55" s="199"/>
    </row>
    <row r="56" spans="1:14" ht="13.5" customHeight="1" x14ac:dyDescent="0.2">
      <c r="A56" s="212">
        <v>73</v>
      </c>
      <c r="B56" s="113" t="s">
        <v>63</v>
      </c>
      <c r="C56" s="249">
        <f>'MCF HC'!U59+'MCF EX'!U59+PR1C!U59+PRCE1!U59+PRCE2!U59</f>
        <v>7</v>
      </c>
      <c r="D56" s="115">
        <f>C56/'bilan ts grades'!B54</f>
        <v>0.28000000000000003</v>
      </c>
      <c r="E56" s="116">
        <f>'MCF HC'!W59+'MCF EX'!W59+PR1C!W59+PRCE1!W59+PRCE2!W59</f>
        <v>2</v>
      </c>
      <c r="F56" s="118">
        <f>E56/'bilan ts grades'!C54</f>
        <v>0.15384615384615385</v>
      </c>
      <c r="G56" s="117">
        <f>'MCF HC'!Y59+'MCF EX'!Y59+PR1C!Y59+PRCE1!Y59+PRCE2!Y59</f>
        <v>0</v>
      </c>
      <c r="H56" s="112">
        <f>G56/'bilan ts grades'!H54</f>
        <v>0</v>
      </c>
      <c r="N56" s="199"/>
    </row>
    <row r="57" spans="1:14" ht="14.25" customHeight="1" x14ac:dyDescent="0.2">
      <c r="A57" s="214">
        <v>74</v>
      </c>
      <c r="B57" s="121" t="s">
        <v>64</v>
      </c>
      <c r="C57" s="249">
        <f>'MCF HC'!U60+'MCF EX'!U60+PR1C!U60+PRCE1!U60+PRCE2!U60</f>
        <v>130</v>
      </c>
      <c r="D57" s="115">
        <f>C57/'bilan ts grades'!B55</f>
        <v>0.34946236559139787</v>
      </c>
      <c r="E57" s="116">
        <f>'MCF HC'!W60+'MCF EX'!W60+PR1C!W60+PRCE1!W60+PRCE2!W60</f>
        <v>46</v>
      </c>
      <c r="F57" s="125">
        <f>E57/'bilan ts grades'!C55</f>
        <v>0.29113924050632911</v>
      </c>
      <c r="G57" s="117">
        <f>'MCF HC'!Y60+'MCF EX'!Y60+PR1C!Y60+PRCE1!Y60+PRCE2!Y60</f>
        <v>16</v>
      </c>
      <c r="H57" s="112">
        <f>G57/'bilan ts grades'!H55</f>
        <v>0.24242424242424243</v>
      </c>
      <c r="N57" s="199"/>
    </row>
    <row r="58" spans="1:14" ht="12.75" customHeight="1" x14ac:dyDescent="0.2">
      <c r="A58" s="214">
        <v>76</v>
      </c>
      <c r="B58" s="121" t="s">
        <v>65</v>
      </c>
      <c r="C58" s="249">
        <f>'MCF HC'!U61+'MCF EX'!U61+PR1C!U61+PRCE1!U61+PRCE2!U61</f>
        <v>3</v>
      </c>
      <c r="D58" s="115">
        <f>C58/'bilan ts grades'!B56</f>
        <v>0.21428571428571427</v>
      </c>
      <c r="E58" s="116">
        <f>'MCF HC'!W61+'MCF EX'!W61+PR1C!W61+PRCE1!W61+PRCE2!W61</f>
        <v>1</v>
      </c>
      <c r="F58" s="125">
        <f>E58/'bilan ts grades'!C56</f>
        <v>0.2</v>
      </c>
      <c r="G58" s="117">
        <f>'MCF HC'!Y61+'MCF EX'!Y61+PR1C!Y61+PRCE1!Y61+PRCE2!Y61</f>
        <v>1</v>
      </c>
      <c r="H58" s="112">
        <f>G58/'bilan ts grades'!H56</f>
        <v>0.33333333333333331</v>
      </c>
      <c r="N58" s="199"/>
    </row>
    <row r="59" spans="1:14" ht="12.75" customHeight="1" x14ac:dyDescent="0.2">
      <c r="A59" s="214">
        <v>77</v>
      </c>
      <c r="B59" s="121" t="s">
        <v>66</v>
      </c>
      <c r="C59" s="249">
        <f>'MCF HC'!U62+'MCF EX'!U62+PR1C!U62+PRCE1!U62+PRCE2!U62</f>
        <v>4</v>
      </c>
      <c r="D59" s="115">
        <f>C59/'bilan ts grades'!B57</f>
        <v>0.33333333333333331</v>
      </c>
      <c r="E59" s="116">
        <f>'MCF HC'!W62+'MCF EX'!W62+PR1C!W62+PRCE1!W62+PRCE2!W62</f>
        <v>0</v>
      </c>
      <c r="F59" s="125">
        <f>E59/'bilan ts grades'!C57</f>
        <v>0</v>
      </c>
      <c r="G59" s="117">
        <f>'MCF HC'!Y62+'MCF EX'!Y62+PR1C!Y62+PRCE1!Y62+PRCE2!Y62</f>
        <v>0</v>
      </c>
      <c r="H59" s="112">
        <f>G59/'bilan ts grades'!H57</f>
        <v>0</v>
      </c>
      <c r="N59" s="199"/>
    </row>
    <row r="60" spans="1:14" ht="12.75" customHeight="1" x14ac:dyDescent="0.2">
      <c r="A60" s="215">
        <v>85</v>
      </c>
      <c r="B60" s="113" t="s">
        <v>67</v>
      </c>
      <c r="C60" s="249">
        <f>'MCF HC'!U63+'MCF EX'!U63+PR1C!U63+PRCE1!U63+PRCE2!U63</f>
        <v>113</v>
      </c>
      <c r="D60" s="115">
        <f>C60/'bilan ts grades'!B58</f>
        <v>0.53554502369668244</v>
      </c>
      <c r="E60" s="116">
        <f>'MCF HC'!W63+'MCF EX'!W63+PR1C!W63+PRCE1!W63+PRCE2!W63</f>
        <v>38</v>
      </c>
      <c r="F60" s="118">
        <f>E60/'bilan ts grades'!C58</f>
        <v>0.46913580246913578</v>
      </c>
      <c r="G60" s="117">
        <f>'MCF HC'!Y63+'MCF EX'!Y63+PR1C!Y63+PRCE1!Y63+PRCE2!Y63</f>
        <v>16</v>
      </c>
      <c r="H60" s="112">
        <f>G60/'bilan ts grades'!H58</f>
        <v>0.5</v>
      </c>
      <c r="N60" s="199"/>
    </row>
    <row r="61" spans="1:14" ht="13.5" customHeight="1" x14ac:dyDescent="0.2">
      <c r="A61" s="215">
        <v>86</v>
      </c>
      <c r="B61" s="113" t="s">
        <v>68</v>
      </c>
      <c r="C61" s="249">
        <f>'MCF HC'!U64+'MCF EX'!U64+PR1C!U64+PRCE1!U64+PRCE2!U64</f>
        <v>131</v>
      </c>
      <c r="D61" s="115">
        <f>C61/'bilan ts grades'!B59</f>
        <v>0.51372549019607838</v>
      </c>
      <c r="E61" s="116">
        <f>'MCF HC'!W64+'MCF EX'!W64+PR1C!W64+PRCE1!W64+PRCE2!W64</f>
        <v>46</v>
      </c>
      <c r="F61" s="118">
        <f>E61/'bilan ts grades'!C59</f>
        <v>0.47916666666666669</v>
      </c>
      <c r="G61" s="117">
        <f>'MCF HC'!Y64+'MCF EX'!Y64+PR1C!Y64+PRCE1!Y64+PRCE2!Y64</f>
        <v>30</v>
      </c>
      <c r="H61" s="112">
        <f>G61/'bilan ts grades'!H59</f>
        <v>0.5357142857142857</v>
      </c>
      <c r="N61" s="199"/>
    </row>
    <row r="62" spans="1:14" ht="15" customHeight="1" x14ac:dyDescent="0.2">
      <c r="A62" s="215">
        <v>87</v>
      </c>
      <c r="B62" s="113" t="s">
        <v>69</v>
      </c>
      <c r="C62" s="114">
        <f>'MCF HC'!U65+'MCF EX'!U65+PR1C!U65+PRCE1!U65+PRCE2!U65</f>
        <v>112</v>
      </c>
      <c r="D62" s="115">
        <f>C62/'bilan ts grades'!B60</f>
        <v>0.53080568720379151</v>
      </c>
      <c r="E62" s="116">
        <f>'MCF HC'!W65+'MCF EX'!W65+PR1C!W65+PRCE1!W65+PRCE2!W65</f>
        <v>46</v>
      </c>
      <c r="F62" s="118">
        <f>E62/'bilan ts grades'!C60</f>
        <v>0.5168539325842697</v>
      </c>
      <c r="G62" s="117">
        <f>'MCF HC'!Y65+'MCF EX'!Y65+PR1C!Y65+PRCE1!Y65+PRCE2!Y65</f>
        <v>22</v>
      </c>
      <c r="H62" s="112">
        <f>G62/'bilan ts grades'!H60</f>
        <v>0.53658536585365857</v>
      </c>
      <c r="N62" s="199"/>
    </row>
    <row r="63" spans="1:14" ht="15" customHeight="1" x14ac:dyDescent="0.2">
      <c r="A63" s="29">
        <v>90</v>
      </c>
      <c r="B63" s="310" t="s">
        <v>183</v>
      </c>
      <c r="C63" s="114">
        <f>'MCF HC'!U66+'MCF EX'!U66+PR1C!U66+PRCE1!U66+PRCE2!U66</f>
        <v>1</v>
      </c>
      <c r="D63" s="115">
        <f>C63/'bilan ts grades'!B62</f>
        <v>0.5</v>
      </c>
      <c r="E63" s="116">
        <f>'MCF HC'!W66+'MCF EX'!W66+PR1C!W66+PRCE1!W66+PRCE2!W66</f>
        <v>0</v>
      </c>
      <c r="F63" s="118">
        <f>E63/'bilan ts grades'!C62</f>
        <v>0</v>
      </c>
      <c r="G63" s="117">
        <f>'MCF HC'!Y66+'MCF EX'!Y66+PR1C!Y66+PRCE1!Y66+PRCE2!Y66</f>
        <v>0</v>
      </c>
      <c r="H63" s="112"/>
      <c r="N63" s="199"/>
    </row>
    <row r="64" spans="1:14" ht="15" customHeight="1" thickBot="1" x14ac:dyDescent="0.25">
      <c r="A64" s="311">
        <v>91</v>
      </c>
      <c r="B64" s="270" t="s">
        <v>178</v>
      </c>
      <c r="C64" s="249">
        <f>'MCF HC'!U67+'MCF EX'!U67+PR1C!U67+PRCE1!U67+PRCE2!U67</f>
        <v>2</v>
      </c>
      <c r="D64" s="245">
        <f>C64/'bilan ts grades'!B62</f>
        <v>1</v>
      </c>
      <c r="E64" s="300">
        <f>'MCF HC'!W67+'MCF EX'!W67+PR1C!W67+PRCE1!W67+PRCE2!W67</f>
        <v>1</v>
      </c>
      <c r="F64" s="273">
        <f>E64/'bilan ts grades'!C62</f>
        <v>1</v>
      </c>
      <c r="G64" s="252">
        <f>'MCF HC'!Y67+'MCF EX'!Y67+PR1C!Y67+PRCE1!Y67+PRCE2!Y67</f>
        <v>1</v>
      </c>
      <c r="H64" s="112">
        <f>G64/'bilan ts grades'!H63</f>
        <v>2.4160425223483932E-4</v>
      </c>
      <c r="N64" s="199"/>
    </row>
    <row r="65" spans="1:14" ht="16.5" thickBot="1" x14ac:dyDescent="0.25">
      <c r="A65" s="222"/>
      <c r="B65" s="216" t="s">
        <v>9</v>
      </c>
      <c r="C65" s="229">
        <f>SUM(C6:C64)</f>
        <v>9140</v>
      </c>
      <c r="D65" s="224">
        <f>C65/'bilan ts grades'!B63</f>
        <v>0.37245313773431132</v>
      </c>
      <c r="E65" s="225">
        <f>SUM(E6:E64)</f>
        <v>3090</v>
      </c>
      <c r="F65" s="226">
        <f>E65/'bilan ts grades'!C63</f>
        <v>0.36370056497175141</v>
      </c>
      <c r="G65" s="227">
        <f>SUM(G6:G64)</f>
        <v>1740</v>
      </c>
      <c r="H65" s="228">
        <f>G65/'bilan ts grades'!H63</f>
        <v>0.42039139888862043</v>
      </c>
      <c r="N65" s="199"/>
    </row>
    <row r="66" spans="1:14" x14ac:dyDescent="0.2">
      <c r="A66" s="218" t="s">
        <v>179</v>
      </c>
      <c r="N66" s="199"/>
    </row>
    <row r="67" spans="1:14" ht="29.25" customHeight="1" x14ac:dyDescent="0.2">
      <c r="A67" s="378" t="s">
        <v>168</v>
      </c>
      <c r="B67" s="378"/>
      <c r="C67" s="378"/>
      <c r="D67" s="378"/>
      <c r="E67" s="378"/>
      <c r="F67" s="378"/>
      <c r="G67" s="378"/>
      <c r="H67" s="378"/>
    </row>
    <row r="69" spans="1:14" x14ac:dyDescent="0.2">
      <c r="E69" s="268"/>
      <c r="G69" s="268"/>
    </row>
  </sheetData>
  <mergeCells count="5">
    <mergeCell ref="A67:H67"/>
    <mergeCell ref="G4:H4"/>
    <mergeCell ref="A2:H2"/>
    <mergeCell ref="C4:D4"/>
    <mergeCell ref="E4:F4"/>
  </mergeCells>
  <conditionalFormatting sqref="D6:D65">
    <cfRule type="cellIs" dxfId="2" priority="7" operator="greaterThan">
      <formula>50%</formula>
    </cfRule>
  </conditionalFormatting>
  <conditionalFormatting sqref="F6:F65">
    <cfRule type="expression" dxfId="1" priority="4">
      <formula>F6&gt;D6</formula>
    </cfRule>
  </conditionalFormatting>
  <conditionalFormatting sqref="H6:H65">
    <cfRule type="expression" dxfId="0" priority="1">
      <formula>H6&gt;F6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74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92D050"/>
    <pageSetUpPr fitToPage="1"/>
  </sheetPr>
  <dimension ref="A1:I803"/>
  <sheetViews>
    <sheetView showZeros="0" topLeftCell="A42" zoomScale="75" zoomScaleNormal="75" workbookViewId="0">
      <selection activeCell="L49" sqref="L49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104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4"/>
      <c r="C29" s="344"/>
      <c r="D29" s="344"/>
      <c r="E29" s="345"/>
      <c r="F29" s="345"/>
      <c r="G29" s="345"/>
      <c r="H29" s="345"/>
      <c r="I29" s="345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6"/>
      <c r="G52" s="346"/>
      <c r="H52" s="346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217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A1:I803"/>
  <sheetViews>
    <sheetView showZeros="0" zoomScale="75" zoomScaleNormal="75" workbookViewId="0">
      <selection activeCell="H38" sqref="H38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5" customHeight="1" thickTop="1" thickBot="1" x14ac:dyDescent="0.25">
      <c r="B27" s="48" t="s">
        <v>198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4"/>
      <c r="C29" s="344"/>
      <c r="D29" s="344"/>
      <c r="E29" s="345"/>
      <c r="F29" s="345"/>
      <c r="G29" s="345"/>
      <c r="H29" s="345"/>
      <c r="I29" s="345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6"/>
      <c r="G52" s="346"/>
      <c r="H52" s="346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217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8"/>
  <sheetViews>
    <sheetView showGridLines="0" showZeros="0" workbookViewId="0">
      <selection activeCell="K52" sqref="K52"/>
    </sheetView>
  </sheetViews>
  <sheetFormatPr baseColWidth="10" defaultColWidth="11.42578125" defaultRowHeight="12.75" x14ac:dyDescent="0.2"/>
  <cols>
    <col min="1" max="1" width="11.7109375" style="191" bestFit="1" customWidth="1"/>
    <col min="2" max="2" width="7.28515625" style="191" customWidth="1"/>
    <col min="3" max="3" width="16.140625" style="191" customWidth="1"/>
    <col min="4" max="4" width="11.42578125" style="191"/>
    <col min="5" max="5" width="74.5703125" style="191" customWidth="1"/>
    <col min="6" max="16384" width="11.42578125" style="191"/>
  </cols>
  <sheetData>
    <row r="1" spans="1:5" ht="7.5" customHeight="1" x14ac:dyDescent="0.2">
      <c r="A1" s="46"/>
      <c r="B1" s="46"/>
      <c r="C1" s="46"/>
      <c r="D1" s="46"/>
      <c r="E1" s="46"/>
    </row>
    <row r="2" spans="1:5" x14ac:dyDescent="0.2">
      <c r="A2" s="395" t="s">
        <v>105</v>
      </c>
      <c r="B2" s="395"/>
      <c r="C2" s="395"/>
      <c r="D2" s="395"/>
      <c r="E2" s="395"/>
    </row>
    <row r="3" spans="1:5" ht="8.25" customHeight="1" x14ac:dyDescent="0.2">
      <c r="A3" s="46"/>
      <c r="B3" s="46"/>
      <c r="C3" s="46"/>
      <c r="D3" s="46"/>
      <c r="E3" s="46"/>
    </row>
    <row r="4" spans="1:5" ht="25.5" x14ac:dyDescent="0.2">
      <c r="A4" s="192" t="s">
        <v>152</v>
      </c>
      <c r="B4" s="192" t="s">
        <v>106</v>
      </c>
      <c r="C4" s="192" t="s">
        <v>153</v>
      </c>
      <c r="D4" s="192" t="s">
        <v>10</v>
      </c>
      <c r="E4" s="192" t="s">
        <v>11</v>
      </c>
    </row>
    <row r="5" spans="1:5" x14ac:dyDescent="0.2">
      <c r="A5" s="192"/>
      <c r="B5" s="192"/>
      <c r="C5" s="192"/>
      <c r="D5" s="192"/>
      <c r="E5" s="192"/>
    </row>
    <row r="6" spans="1:5" x14ac:dyDescent="0.2">
      <c r="A6" s="396" t="s">
        <v>154</v>
      </c>
      <c r="B6" s="397" t="s">
        <v>107</v>
      </c>
      <c r="C6" s="400" t="s">
        <v>155</v>
      </c>
      <c r="D6" s="193" t="s">
        <v>107</v>
      </c>
      <c r="E6" s="194" t="s">
        <v>13</v>
      </c>
    </row>
    <row r="7" spans="1:5" x14ac:dyDescent="0.2">
      <c r="A7" s="396"/>
      <c r="B7" s="398"/>
      <c r="C7" s="401"/>
      <c r="D7" s="195" t="s">
        <v>108</v>
      </c>
      <c r="E7" s="196" t="s">
        <v>14</v>
      </c>
    </row>
    <row r="8" spans="1:5" x14ac:dyDescent="0.2">
      <c r="A8" s="396"/>
      <c r="B8" s="398"/>
      <c r="C8" s="401"/>
      <c r="D8" s="195" t="s">
        <v>109</v>
      </c>
      <c r="E8" s="196" t="s">
        <v>15</v>
      </c>
    </row>
    <row r="9" spans="1:5" x14ac:dyDescent="0.2">
      <c r="A9" s="396"/>
      <c r="B9" s="399"/>
      <c r="C9" s="401"/>
      <c r="D9" s="195" t="s">
        <v>110</v>
      </c>
      <c r="E9" s="196" t="s">
        <v>16</v>
      </c>
    </row>
    <row r="10" spans="1:5" ht="21" customHeight="1" x14ac:dyDescent="0.2">
      <c r="A10" s="396"/>
      <c r="B10" s="402" t="s">
        <v>108</v>
      </c>
      <c r="C10" s="401" t="s">
        <v>156</v>
      </c>
      <c r="D10" s="195" t="s">
        <v>111</v>
      </c>
      <c r="E10" s="196" t="s">
        <v>17</v>
      </c>
    </row>
    <row r="11" spans="1:5" ht="21" customHeight="1" x14ac:dyDescent="0.2">
      <c r="A11" s="396"/>
      <c r="B11" s="403"/>
      <c r="C11" s="401"/>
      <c r="D11" s="195" t="s">
        <v>112</v>
      </c>
      <c r="E11" s="196" t="s">
        <v>185</v>
      </c>
    </row>
    <row r="12" spans="1:5" ht="12.75" customHeight="1" x14ac:dyDescent="0.2">
      <c r="A12" s="396" t="s">
        <v>157</v>
      </c>
      <c r="B12" s="405" t="s">
        <v>109</v>
      </c>
      <c r="C12" s="408" t="s">
        <v>158</v>
      </c>
      <c r="D12" s="195" t="s">
        <v>113</v>
      </c>
      <c r="E12" s="196" t="s">
        <v>186</v>
      </c>
    </row>
    <row r="13" spans="1:5" x14ac:dyDescent="0.2">
      <c r="A13" s="396"/>
      <c r="B13" s="406"/>
      <c r="C13" s="409"/>
      <c r="D13" s="195" t="s">
        <v>114</v>
      </c>
      <c r="E13" s="196" t="s">
        <v>20</v>
      </c>
    </row>
    <row r="14" spans="1:5" x14ac:dyDescent="0.2">
      <c r="A14" s="396"/>
      <c r="B14" s="406"/>
      <c r="C14" s="409"/>
      <c r="D14" s="195" t="s">
        <v>115</v>
      </c>
      <c r="E14" s="196" t="s">
        <v>21</v>
      </c>
    </row>
    <row r="15" spans="1:5" x14ac:dyDescent="0.2">
      <c r="A15" s="396"/>
      <c r="B15" s="406"/>
      <c r="C15" s="409"/>
      <c r="D15" s="197">
        <v>10</v>
      </c>
      <c r="E15" s="196" t="s">
        <v>22</v>
      </c>
    </row>
    <row r="16" spans="1:5" x14ac:dyDescent="0.2">
      <c r="A16" s="396"/>
      <c r="B16" s="406"/>
      <c r="C16" s="409"/>
      <c r="D16" s="197">
        <v>11</v>
      </c>
      <c r="E16" s="196" t="s">
        <v>187</v>
      </c>
    </row>
    <row r="17" spans="1:5" x14ac:dyDescent="0.2">
      <c r="A17" s="396"/>
      <c r="B17" s="406"/>
      <c r="C17" s="409"/>
      <c r="D17" s="197">
        <v>12</v>
      </c>
      <c r="E17" s="196" t="s">
        <v>188</v>
      </c>
    </row>
    <row r="18" spans="1:5" x14ac:dyDescent="0.2">
      <c r="A18" s="396"/>
      <c r="B18" s="406"/>
      <c r="C18" s="409"/>
      <c r="D18" s="197">
        <v>13</v>
      </c>
      <c r="E18" s="196" t="s">
        <v>189</v>
      </c>
    </row>
    <row r="19" spans="1:5" x14ac:dyDescent="0.2">
      <c r="A19" s="396"/>
      <c r="B19" s="406"/>
      <c r="C19" s="409"/>
      <c r="D19" s="197">
        <v>14</v>
      </c>
      <c r="E19" s="196" t="s">
        <v>190</v>
      </c>
    </row>
    <row r="20" spans="1:5" x14ac:dyDescent="0.2">
      <c r="A20" s="396"/>
      <c r="B20" s="407"/>
      <c r="C20" s="410"/>
      <c r="D20" s="197">
        <v>15</v>
      </c>
      <c r="E20" s="196" t="s">
        <v>191</v>
      </c>
    </row>
    <row r="21" spans="1:5" x14ac:dyDescent="0.2">
      <c r="A21" s="396"/>
      <c r="B21" s="405" t="s">
        <v>110</v>
      </c>
      <c r="C21" s="408" t="s">
        <v>141</v>
      </c>
      <c r="D21" s="197">
        <v>16</v>
      </c>
      <c r="E21" s="196" t="s">
        <v>192</v>
      </c>
    </row>
    <row r="22" spans="1:5" x14ac:dyDescent="0.2">
      <c r="A22" s="396"/>
      <c r="B22" s="411"/>
      <c r="C22" s="409"/>
      <c r="D22" s="197">
        <v>17</v>
      </c>
      <c r="E22" s="196" t="s">
        <v>29</v>
      </c>
    </row>
    <row r="23" spans="1:5" ht="27" customHeight="1" x14ac:dyDescent="0.2">
      <c r="A23" s="396"/>
      <c r="B23" s="411"/>
      <c r="C23" s="409"/>
      <c r="D23" s="197">
        <v>18</v>
      </c>
      <c r="E23" s="196" t="s">
        <v>30</v>
      </c>
    </row>
    <row r="24" spans="1:5" x14ac:dyDescent="0.2">
      <c r="A24" s="396"/>
      <c r="B24" s="411"/>
      <c r="C24" s="409"/>
      <c r="D24" s="197">
        <v>19</v>
      </c>
      <c r="E24" s="196" t="s">
        <v>31</v>
      </c>
    </row>
    <row r="25" spans="1:5" x14ac:dyDescent="0.2">
      <c r="A25" s="396"/>
      <c r="B25" s="411"/>
      <c r="C25" s="409"/>
      <c r="D25" s="197">
        <v>20</v>
      </c>
      <c r="E25" s="196" t="s">
        <v>193</v>
      </c>
    </row>
    <row r="26" spans="1:5" x14ac:dyDescent="0.2">
      <c r="A26" s="396"/>
      <c r="B26" s="411"/>
      <c r="C26" s="409"/>
      <c r="D26" s="197">
        <v>21</v>
      </c>
      <c r="E26" s="196" t="s">
        <v>194</v>
      </c>
    </row>
    <row r="27" spans="1:5" ht="25.5" x14ac:dyDescent="0.2">
      <c r="A27" s="396"/>
      <c r="B27" s="411"/>
      <c r="C27" s="409"/>
      <c r="D27" s="197">
        <v>22</v>
      </c>
      <c r="E27" s="196" t="s">
        <v>34</v>
      </c>
    </row>
    <row r="28" spans="1:5" x14ac:dyDescent="0.2">
      <c r="A28" s="396"/>
      <c r="B28" s="411"/>
      <c r="C28" s="409"/>
      <c r="D28" s="197">
        <v>23</v>
      </c>
      <c r="E28" s="196" t="s">
        <v>35</v>
      </c>
    </row>
    <row r="29" spans="1:5" x14ac:dyDescent="0.2">
      <c r="A29" s="396"/>
      <c r="B29" s="412"/>
      <c r="C29" s="410"/>
      <c r="D29" s="197">
        <v>24</v>
      </c>
      <c r="E29" s="196" t="s">
        <v>36</v>
      </c>
    </row>
    <row r="30" spans="1:5" ht="12.75" customHeight="1" x14ac:dyDescent="0.2">
      <c r="A30" s="396"/>
      <c r="B30" s="413">
        <v>12</v>
      </c>
      <c r="C30" s="408" t="s">
        <v>159</v>
      </c>
      <c r="D30" s="197">
        <v>70</v>
      </c>
      <c r="E30" s="196" t="s">
        <v>60</v>
      </c>
    </row>
    <row r="31" spans="1:5" x14ac:dyDescent="0.2">
      <c r="A31" s="396"/>
      <c r="B31" s="411"/>
      <c r="C31" s="409"/>
      <c r="D31" s="197">
        <v>71</v>
      </c>
      <c r="E31" s="196" t="s">
        <v>61</v>
      </c>
    </row>
    <row r="32" spans="1:5" x14ac:dyDescent="0.2">
      <c r="A32" s="396"/>
      <c r="B32" s="411"/>
      <c r="C32" s="409"/>
      <c r="D32" s="197">
        <v>72</v>
      </c>
      <c r="E32" s="196" t="s">
        <v>62</v>
      </c>
    </row>
    <row r="33" spans="1:5" x14ac:dyDescent="0.2">
      <c r="A33" s="396"/>
      <c r="B33" s="411"/>
      <c r="C33" s="409"/>
      <c r="D33" s="197">
        <v>73</v>
      </c>
      <c r="E33" s="196" t="s">
        <v>63</v>
      </c>
    </row>
    <row r="34" spans="1:5" x14ac:dyDescent="0.2">
      <c r="A34" s="396"/>
      <c r="B34" s="412"/>
      <c r="C34" s="410"/>
      <c r="D34" s="197">
        <v>74</v>
      </c>
      <c r="E34" s="196" t="s">
        <v>64</v>
      </c>
    </row>
    <row r="35" spans="1:5" ht="12.75" customHeight="1" x14ac:dyDescent="0.2">
      <c r="A35" s="404"/>
      <c r="B35" s="414" t="s">
        <v>149</v>
      </c>
      <c r="C35" s="415"/>
      <c r="D35" s="195" t="s">
        <v>160</v>
      </c>
      <c r="E35" s="196" t="s">
        <v>65</v>
      </c>
    </row>
    <row r="36" spans="1:5" x14ac:dyDescent="0.2">
      <c r="A36" s="198"/>
      <c r="B36" s="416"/>
      <c r="C36" s="417"/>
      <c r="D36" s="195" t="s">
        <v>161</v>
      </c>
      <c r="E36" s="196" t="s">
        <v>66</v>
      </c>
    </row>
    <row r="37" spans="1:5" ht="12.75" customHeight="1" x14ac:dyDescent="0.2">
      <c r="A37" s="396" t="s">
        <v>162</v>
      </c>
      <c r="B37" s="405" t="s">
        <v>111</v>
      </c>
      <c r="C37" s="408" t="s">
        <v>163</v>
      </c>
      <c r="D37" s="197">
        <v>25</v>
      </c>
      <c r="E37" s="196" t="s">
        <v>37</v>
      </c>
    </row>
    <row r="38" spans="1:5" x14ac:dyDescent="0.2">
      <c r="A38" s="396"/>
      <c r="B38" s="411"/>
      <c r="C38" s="409"/>
      <c r="D38" s="197">
        <v>26</v>
      </c>
      <c r="E38" s="196" t="s">
        <v>38</v>
      </c>
    </row>
    <row r="39" spans="1:5" x14ac:dyDescent="0.2">
      <c r="A39" s="396"/>
      <c r="B39" s="412"/>
      <c r="C39" s="410"/>
      <c r="D39" s="197">
        <v>27</v>
      </c>
      <c r="E39" s="196" t="s">
        <v>39</v>
      </c>
    </row>
    <row r="40" spans="1:5" x14ac:dyDescent="0.2">
      <c r="A40" s="396"/>
      <c r="B40" s="402" t="s">
        <v>112</v>
      </c>
      <c r="C40" s="401" t="s">
        <v>143</v>
      </c>
      <c r="D40" s="197">
        <v>28</v>
      </c>
      <c r="E40" s="196" t="s">
        <v>40</v>
      </c>
    </row>
    <row r="41" spans="1:5" x14ac:dyDescent="0.2">
      <c r="A41" s="396"/>
      <c r="B41" s="403"/>
      <c r="C41" s="401"/>
      <c r="D41" s="197">
        <v>29</v>
      </c>
      <c r="E41" s="196" t="s">
        <v>41</v>
      </c>
    </row>
    <row r="42" spans="1:5" x14ac:dyDescent="0.2">
      <c r="A42" s="396"/>
      <c r="B42" s="403"/>
      <c r="C42" s="401"/>
      <c r="D42" s="197">
        <v>30</v>
      </c>
      <c r="E42" s="196" t="s">
        <v>42</v>
      </c>
    </row>
    <row r="43" spans="1:5" x14ac:dyDescent="0.2">
      <c r="A43" s="396"/>
      <c r="B43" s="402" t="s">
        <v>113</v>
      </c>
      <c r="C43" s="401" t="s">
        <v>144</v>
      </c>
      <c r="D43" s="197">
        <v>31</v>
      </c>
      <c r="E43" s="196" t="s">
        <v>43</v>
      </c>
    </row>
    <row r="44" spans="1:5" x14ac:dyDescent="0.2">
      <c r="A44" s="396"/>
      <c r="B44" s="403"/>
      <c r="C44" s="401"/>
      <c r="D44" s="197">
        <v>32</v>
      </c>
      <c r="E44" s="196" t="s">
        <v>44</v>
      </c>
    </row>
    <row r="45" spans="1:5" x14ac:dyDescent="0.2">
      <c r="A45" s="396"/>
      <c r="B45" s="403"/>
      <c r="C45" s="401"/>
      <c r="D45" s="197">
        <v>33</v>
      </c>
      <c r="E45" s="196" t="s">
        <v>45</v>
      </c>
    </row>
    <row r="46" spans="1:5" x14ac:dyDescent="0.2">
      <c r="A46" s="396"/>
      <c r="B46" s="422" t="s">
        <v>114</v>
      </c>
      <c r="C46" s="401" t="s">
        <v>145</v>
      </c>
      <c r="D46" s="197">
        <v>34</v>
      </c>
      <c r="E46" s="196" t="s">
        <v>46</v>
      </c>
    </row>
    <row r="47" spans="1:5" x14ac:dyDescent="0.2">
      <c r="A47" s="396"/>
      <c r="B47" s="398"/>
      <c r="C47" s="401"/>
      <c r="D47" s="197">
        <v>35</v>
      </c>
      <c r="E47" s="196" t="s">
        <v>47</v>
      </c>
    </row>
    <row r="48" spans="1:5" x14ac:dyDescent="0.2">
      <c r="A48" s="396"/>
      <c r="B48" s="398"/>
      <c r="C48" s="401"/>
      <c r="D48" s="197">
        <v>36</v>
      </c>
      <c r="E48" s="196" t="s">
        <v>48</v>
      </c>
    </row>
    <row r="49" spans="1:5" x14ac:dyDescent="0.2">
      <c r="A49" s="396"/>
      <c r="B49" s="399"/>
      <c r="C49" s="401"/>
      <c r="D49" s="197">
        <v>37</v>
      </c>
      <c r="E49" s="196" t="s">
        <v>218</v>
      </c>
    </row>
    <row r="50" spans="1:5" x14ac:dyDescent="0.2">
      <c r="A50" s="396"/>
      <c r="B50" s="402" t="s">
        <v>115</v>
      </c>
      <c r="C50" s="401" t="s">
        <v>164</v>
      </c>
      <c r="D50" s="197">
        <v>60</v>
      </c>
      <c r="E50" s="196" t="s">
        <v>50</v>
      </c>
    </row>
    <row r="51" spans="1:5" x14ac:dyDescent="0.2">
      <c r="A51" s="396"/>
      <c r="B51" s="403"/>
      <c r="C51" s="401"/>
      <c r="D51" s="197">
        <v>61</v>
      </c>
      <c r="E51" s="196" t="s">
        <v>51</v>
      </c>
    </row>
    <row r="52" spans="1:5" x14ac:dyDescent="0.2">
      <c r="A52" s="396"/>
      <c r="B52" s="403"/>
      <c r="C52" s="401"/>
      <c r="D52" s="197">
        <v>62</v>
      </c>
      <c r="E52" s="196" t="s">
        <v>52</v>
      </c>
    </row>
    <row r="53" spans="1:5" x14ac:dyDescent="0.2">
      <c r="A53" s="396"/>
      <c r="B53" s="403"/>
      <c r="C53" s="401"/>
      <c r="D53" s="197">
        <v>63</v>
      </c>
      <c r="E53" s="196" t="s">
        <v>53</v>
      </c>
    </row>
    <row r="54" spans="1:5" x14ac:dyDescent="0.2">
      <c r="A54" s="396"/>
      <c r="B54" s="418">
        <v>10</v>
      </c>
      <c r="C54" s="401" t="s">
        <v>165</v>
      </c>
      <c r="D54" s="197">
        <v>64</v>
      </c>
      <c r="E54" s="196" t="s">
        <v>54</v>
      </c>
    </row>
    <row r="55" spans="1:5" x14ac:dyDescent="0.2">
      <c r="A55" s="396"/>
      <c r="B55" s="398"/>
      <c r="C55" s="401"/>
      <c r="D55" s="197">
        <v>65</v>
      </c>
      <c r="E55" s="196" t="s">
        <v>55</v>
      </c>
    </row>
    <row r="56" spans="1:5" x14ac:dyDescent="0.2">
      <c r="A56" s="396"/>
      <c r="B56" s="398"/>
      <c r="C56" s="401"/>
      <c r="D56" s="197">
        <v>66</v>
      </c>
      <c r="E56" s="196" t="s">
        <v>56</v>
      </c>
    </row>
    <row r="57" spans="1:5" x14ac:dyDescent="0.2">
      <c r="A57" s="396"/>
      <c r="B57" s="398"/>
      <c r="C57" s="401"/>
      <c r="D57" s="197">
        <v>67</v>
      </c>
      <c r="E57" s="196" t="s">
        <v>57</v>
      </c>
    </row>
    <row r="58" spans="1:5" x14ac:dyDescent="0.2">
      <c r="A58" s="396"/>
      <c r="B58" s="398"/>
      <c r="C58" s="401"/>
      <c r="D58" s="197">
        <v>68</v>
      </c>
      <c r="E58" s="196" t="s">
        <v>58</v>
      </c>
    </row>
    <row r="59" spans="1:5" x14ac:dyDescent="0.2">
      <c r="A59" s="396"/>
      <c r="B59" s="399"/>
      <c r="C59" s="401"/>
      <c r="D59" s="197">
        <v>69</v>
      </c>
      <c r="E59" s="196" t="s">
        <v>59</v>
      </c>
    </row>
    <row r="60" spans="1:5" x14ac:dyDescent="0.2">
      <c r="A60" s="385" t="s">
        <v>117</v>
      </c>
      <c r="B60" s="419">
        <v>11</v>
      </c>
      <c r="C60" s="408" t="s">
        <v>147</v>
      </c>
      <c r="D60" s="197">
        <v>80</v>
      </c>
      <c r="E60" s="196" t="s">
        <v>116</v>
      </c>
    </row>
    <row r="61" spans="1:5" x14ac:dyDescent="0.2">
      <c r="A61" s="386"/>
      <c r="B61" s="420"/>
      <c r="C61" s="409"/>
      <c r="D61" s="197">
        <v>81</v>
      </c>
      <c r="E61" s="196" t="s">
        <v>68</v>
      </c>
    </row>
    <row r="62" spans="1:5" x14ac:dyDescent="0.2">
      <c r="A62" s="386"/>
      <c r="B62" s="420"/>
      <c r="C62" s="409"/>
      <c r="D62" s="197">
        <v>82</v>
      </c>
      <c r="E62" s="196" t="s">
        <v>69</v>
      </c>
    </row>
    <row r="63" spans="1:5" x14ac:dyDescent="0.2">
      <c r="A63" s="386"/>
      <c r="B63" s="420"/>
      <c r="C63" s="409"/>
      <c r="D63" s="197">
        <v>85</v>
      </c>
      <c r="E63" s="196" t="s">
        <v>116</v>
      </c>
    </row>
    <row r="64" spans="1:5" x14ac:dyDescent="0.2">
      <c r="A64" s="386"/>
      <c r="B64" s="420"/>
      <c r="C64" s="409"/>
      <c r="D64" s="197">
        <v>86</v>
      </c>
      <c r="E64" s="196" t="s">
        <v>68</v>
      </c>
    </row>
    <row r="65" spans="1:5" x14ac:dyDescent="0.2">
      <c r="A65" s="386"/>
      <c r="B65" s="421"/>
      <c r="C65" s="410"/>
      <c r="D65" s="197">
        <v>87</v>
      </c>
      <c r="E65" s="196" t="s">
        <v>69</v>
      </c>
    </row>
    <row r="66" spans="1:5" x14ac:dyDescent="0.2">
      <c r="A66" s="387"/>
      <c r="B66" s="389"/>
      <c r="C66" s="392" t="s">
        <v>182</v>
      </c>
      <c r="D66" s="293">
        <v>90</v>
      </c>
      <c r="E66" s="296" t="s">
        <v>183</v>
      </c>
    </row>
    <row r="67" spans="1:5" x14ac:dyDescent="0.2">
      <c r="A67" s="387"/>
      <c r="B67" s="390"/>
      <c r="C67" s="393"/>
      <c r="D67" s="294">
        <v>91</v>
      </c>
      <c r="E67" s="296" t="s">
        <v>178</v>
      </c>
    </row>
    <row r="68" spans="1:5" x14ac:dyDescent="0.2">
      <c r="A68" s="388"/>
      <c r="B68" s="391"/>
      <c r="C68" s="394"/>
      <c r="D68" s="295">
        <v>92</v>
      </c>
      <c r="E68" s="297" t="s">
        <v>184</v>
      </c>
    </row>
  </sheetData>
  <mergeCells count="32">
    <mergeCell ref="A37:A59"/>
    <mergeCell ref="B37:B39"/>
    <mergeCell ref="C37:C39"/>
    <mergeCell ref="B40:B42"/>
    <mergeCell ref="C40:C42"/>
    <mergeCell ref="B43:B45"/>
    <mergeCell ref="C43:C45"/>
    <mergeCell ref="B46:B49"/>
    <mergeCell ref="C46:C49"/>
    <mergeCell ref="B50:B53"/>
    <mergeCell ref="B35:C36"/>
    <mergeCell ref="C50:C53"/>
    <mergeCell ref="B54:B59"/>
    <mergeCell ref="C54:C59"/>
    <mergeCell ref="B60:B65"/>
    <mergeCell ref="C60:C65"/>
    <mergeCell ref="A60:A68"/>
    <mergeCell ref="B66:B68"/>
    <mergeCell ref="C66:C68"/>
    <mergeCell ref="A2:E2"/>
    <mergeCell ref="A6:A11"/>
    <mergeCell ref="B6:B9"/>
    <mergeCell ref="C6:C9"/>
    <mergeCell ref="B10:B11"/>
    <mergeCell ref="C10:C11"/>
    <mergeCell ref="A12:A35"/>
    <mergeCell ref="B12:B20"/>
    <mergeCell ref="C12:C20"/>
    <mergeCell ref="B21:B29"/>
    <mergeCell ref="C21:C29"/>
    <mergeCell ref="B30:B34"/>
    <mergeCell ref="C30:C3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8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W67"/>
  <sheetViews>
    <sheetView showZeros="0" workbookViewId="0">
      <selection activeCell="O11" sqref="O11"/>
    </sheetView>
  </sheetViews>
  <sheetFormatPr baseColWidth="10" defaultColWidth="11.42578125" defaultRowHeight="15" x14ac:dyDescent="0.25"/>
  <cols>
    <col min="1" max="1" width="13.5703125" style="42" customWidth="1"/>
    <col min="2" max="2" width="12.28515625" style="42" customWidth="1"/>
    <col min="3" max="3" width="11.42578125" style="41"/>
    <col min="4" max="4" width="12.28515625" style="41" customWidth="1"/>
    <col min="5" max="5" width="11.42578125" style="41"/>
    <col min="6" max="6" width="10.42578125" style="75" customWidth="1"/>
    <col min="7" max="7" width="11.42578125" style="75"/>
    <col min="8" max="16384" width="11.42578125" style="41"/>
  </cols>
  <sheetData>
    <row r="1" spans="1:13" x14ac:dyDescent="0.25">
      <c r="A1" s="298" t="s">
        <v>212</v>
      </c>
      <c r="B1" s="40"/>
      <c r="C1" s="40"/>
      <c r="D1" s="298"/>
      <c r="E1" s="40"/>
      <c r="F1" s="74"/>
      <c r="G1" s="74"/>
      <c r="H1" s="40"/>
      <c r="I1" s="40"/>
      <c r="J1" s="40"/>
      <c r="K1" s="40"/>
      <c r="L1" s="40"/>
    </row>
    <row r="2" spans="1:13" ht="16.5" customHeight="1" x14ac:dyDescent="0.25">
      <c r="K2" s="78"/>
      <c r="L2" s="78" t="s">
        <v>88</v>
      </c>
    </row>
    <row r="3" spans="1:13" s="44" customFormat="1" ht="60" x14ac:dyDescent="0.25">
      <c r="A3" s="43" t="s">
        <v>10</v>
      </c>
      <c r="B3" s="43" t="s">
        <v>85</v>
      </c>
      <c r="C3" s="43" t="s">
        <v>78</v>
      </c>
      <c r="D3" s="43" t="s">
        <v>87</v>
      </c>
      <c r="E3" s="144" t="s">
        <v>127</v>
      </c>
      <c r="F3" s="76" t="s">
        <v>128</v>
      </c>
      <c r="G3" s="76" t="s">
        <v>129</v>
      </c>
      <c r="H3" s="43" t="s">
        <v>79</v>
      </c>
      <c r="I3" s="43" t="s">
        <v>170</v>
      </c>
      <c r="J3" s="43" t="s">
        <v>80</v>
      </c>
      <c r="K3" s="185" t="s">
        <v>130</v>
      </c>
      <c r="L3" s="186" t="s">
        <v>131</v>
      </c>
    </row>
    <row r="4" spans="1:13" ht="17.100000000000001" customHeight="1" x14ac:dyDescent="0.25">
      <c r="A4" s="313">
        <v>1</v>
      </c>
      <c r="B4" s="314">
        <v>921</v>
      </c>
      <c r="C4" s="314">
        <v>233</v>
      </c>
      <c r="D4" s="315">
        <v>0.25298588490770901</v>
      </c>
      <c r="E4" s="316">
        <v>55</v>
      </c>
      <c r="F4" s="317">
        <v>78</v>
      </c>
      <c r="G4" s="317">
        <v>47</v>
      </c>
      <c r="H4" s="317">
        <v>125</v>
      </c>
      <c r="I4" s="318">
        <f t="shared" ref="I4:I35" si="0">H4/C4</f>
        <v>0.53648068669527893</v>
      </c>
      <c r="J4" s="317">
        <f>F4-G4</f>
        <v>31</v>
      </c>
      <c r="K4" s="319">
        <f>(G4-F4)/F4</f>
        <v>-0.39743589743589741</v>
      </c>
      <c r="L4" s="316">
        <f>RANK(K4,$K$4:$K$60,0)</f>
        <v>52</v>
      </c>
      <c r="M4" s="200"/>
    </row>
    <row r="5" spans="1:13" ht="17.100000000000001" customHeight="1" x14ac:dyDescent="0.25">
      <c r="A5" s="320">
        <v>2</v>
      </c>
      <c r="B5" s="314">
        <v>696</v>
      </c>
      <c r="C5" s="314">
        <v>176</v>
      </c>
      <c r="D5" s="321">
        <v>0.25287356321839083</v>
      </c>
      <c r="E5" s="322">
        <v>56</v>
      </c>
      <c r="F5" s="317">
        <v>60</v>
      </c>
      <c r="G5" s="317">
        <v>36</v>
      </c>
      <c r="H5" s="323">
        <v>96</v>
      </c>
      <c r="I5" s="324">
        <f t="shared" si="0"/>
        <v>0.54545454545454541</v>
      </c>
      <c r="J5" s="323">
        <f>F5-G5</f>
        <v>24</v>
      </c>
      <c r="K5" s="325">
        <f>(G5-F5)/F5</f>
        <v>-0.4</v>
      </c>
      <c r="L5" s="322">
        <f>RANK(K5,$K$4:$K$60,0)</f>
        <v>53</v>
      </c>
      <c r="M5" s="200"/>
    </row>
    <row r="6" spans="1:13" ht="17.100000000000001" customHeight="1" x14ac:dyDescent="0.25">
      <c r="A6" s="320">
        <v>3</v>
      </c>
      <c r="B6" s="314">
        <v>143</v>
      </c>
      <c r="C6" s="314">
        <v>35</v>
      </c>
      <c r="D6" s="321">
        <v>0.24475524475524477</v>
      </c>
      <c r="E6" s="322">
        <v>57</v>
      </c>
      <c r="F6" s="317">
        <v>13</v>
      </c>
      <c r="G6" s="317">
        <v>6</v>
      </c>
      <c r="H6" s="317">
        <v>19</v>
      </c>
      <c r="I6" s="324">
        <f t="shared" si="0"/>
        <v>0.54285714285714282</v>
      </c>
      <c r="J6" s="317">
        <f t="shared" ref="J6:J63" si="1">F6-G6</f>
        <v>7</v>
      </c>
      <c r="K6" s="319">
        <f t="shared" ref="K6:K16" si="2">(G6-F6)/F6</f>
        <v>-0.53846153846153844</v>
      </c>
      <c r="L6" s="316">
        <f t="shared" ref="L6:L16" si="3">RANK(K6,$K$4:$K$60,0)</f>
        <v>56</v>
      </c>
      <c r="M6" s="200"/>
    </row>
    <row r="7" spans="1:13" ht="17.100000000000001" customHeight="1" x14ac:dyDescent="0.25">
      <c r="A7" s="320">
        <v>4</v>
      </c>
      <c r="B7" s="314">
        <v>193</v>
      </c>
      <c r="C7" s="314">
        <v>60</v>
      </c>
      <c r="D7" s="321">
        <v>0.31088082901554404</v>
      </c>
      <c r="E7" s="322">
        <v>49</v>
      </c>
      <c r="F7" s="317">
        <v>17</v>
      </c>
      <c r="G7" s="317">
        <v>18</v>
      </c>
      <c r="H7" s="323">
        <v>35</v>
      </c>
      <c r="I7" s="324">
        <f t="shared" si="0"/>
        <v>0.58333333333333337</v>
      </c>
      <c r="J7" s="323">
        <f t="shared" si="1"/>
        <v>-1</v>
      </c>
      <c r="K7" s="325">
        <f t="shared" si="2"/>
        <v>5.8823529411764705E-2</v>
      </c>
      <c r="L7" s="322">
        <f t="shared" si="3"/>
        <v>20</v>
      </c>
      <c r="M7" s="200"/>
    </row>
    <row r="8" spans="1:13" ht="17.100000000000001" customHeight="1" x14ac:dyDescent="0.25">
      <c r="A8" s="320">
        <v>5</v>
      </c>
      <c r="B8" s="314">
        <v>838</v>
      </c>
      <c r="C8" s="314">
        <v>298</v>
      </c>
      <c r="D8" s="321">
        <v>0.35560859188544153</v>
      </c>
      <c r="E8" s="322">
        <v>26</v>
      </c>
      <c r="F8" s="317">
        <v>71</v>
      </c>
      <c r="G8" s="317">
        <v>71</v>
      </c>
      <c r="H8" s="317">
        <v>142</v>
      </c>
      <c r="I8" s="324">
        <f t="shared" si="0"/>
        <v>0.47651006711409394</v>
      </c>
      <c r="J8" s="317">
        <f t="shared" si="1"/>
        <v>0</v>
      </c>
      <c r="K8" s="319">
        <f t="shared" si="2"/>
        <v>0</v>
      </c>
      <c r="L8" s="316">
        <f t="shared" si="3"/>
        <v>22</v>
      </c>
      <c r="M8" s="200"/>
    </row>
    <row r="9" spans="1:13" ht="17.100000000000001" customHeight="1" x14ac:dyDescent="0.25">
      <c r="A9" s="320">
        <v>6</v>
      </c>
      <c r="B9" s="314">
        <v>930</v>
      </c>
      <c r="C9" s="314">
        <v>366</v>
      </c>
      <c r="D9" s="321">
        <v>0.3935483870967742</v>
      </c>
      <c r="E9" s="322">
        <v>9</v>
      </c>
      <c r="F9" s="317">
        <v>83</v>
      </c>
      <c r="G9" s="317">
        <v>93</v>
      </c>
      <c r="H9" s="323">
        <v>176</v>
      </c>
      <c r="I9" s="324">
        <f t="shared" si="0"/>
        <v>0.48087431693989069</v>
      </c>
      <c r="J9" s="323">
        <f t="shared" si="1"/>
        <v>-10</v>
      </c>
      <c r="K9" s="325">
        <f t="shared" si="2"/>
        <v>0.12048192771084337</v>
      </c>
      <c r="L9" s="322">
        <f t="shared" si="3"/>
        <v>17</v>
      </c>
      <c r="M9" s="200"/>
    </row>
    <row r="10" spans="1:13" ht="17.100000000000001" customHeight="1" x14ac:dyDescent="0.25">
      <c r="A10" s="320">
        <v>7</v>
      </c>
      <c r="B10" s="314">
        <v>386</v>
      </c>
      <c r="C10" s="314">
        <v>129</v>
      </c>
      <c r="D10" s="321">
        <v>0.33419689119170987</v>
      </c>
      <c r="E10" s="322">
        <v>39</v>
      </c>
      <c r="F10" s="317">
        <v>32</v>
      </c>
      <c r="G10" s="317">
        <v>32</v>
      </c>
      <c r="H10" s="317">
        <v>64</v>
      </c>
      <c r="I10" s="324">
        <f t="shared" si="0"/>
        <v>0.49612403100775193</v>
      </c>
      <c r="J10" s="317">
        <f t="shared" si="1"/>
        <v>0</v>
      </c>
      <c r="K10" s="319">
        <f t="shared" si="2"/>
        <v>0</v>
      </c>
      <c r="L10" s="316">
        <f t="shared" si="3"/>
        <v>22</v>
      </c>
      <c r="M10" s="200"/>
    </row>
    <row r="11" spans="1:13" ht="17.100000000000001" customHeight="1" x14ac:dyDescent="0.25">
      <c r="A11" s="320">
        <v>8</v>
      </c>
      <c r="B11" s="314">
        <v>154</v>
      </c>
      <c r="C11" s="314">
        <v>44</v>
      </c>
      <c r="D11" s="321">
        <v>0.2857142857142857</v>
      </c>
      <c r="E11" s="322">
        <v>52</v>
      </c>
      <c r="F11" s="317">
        <v>14</v>
      </c>
      <c r="G11" s="317">
        <v>10</v>
      </c>
      <c r="H11" s="323">
        <v>24</v>
      </c>
      <c r="I11" s="324">
        <f t="shared" si="0"/>
        <v>0.54545454545454541</v>
      </c>
      <c r="J11" s="323">
        <f t="shared" si="1"/>
        <v>4</v>
      </c>
      <c r="K11" s="325">
        <f t="shared" si="2"/>
        <v>-0.2857142857142857</v>
      </c>
      <c r="L11" s="322">
        <f t="shared" si="3"/>
        <v>46</v>
      </c>
      <c r="M11" s="200"/>
    </row>
    <row r="12" spans="1:13" ht="17.100000000000001" customHeight="1" x14ac:dyDescent="0.25">
      <c r="A12" s="320">
        <v>9</v>
      </c>
      <c r="B12" s="314">
        <v>464</v>
      </c>
      <c r="C12" s="314">
        <v>184</v>
      </c>
      <c r="D12" s="321">
        <v>0.39655172413793105</v>
      </c>
      <c r="E12" s="322">
        <v>8</v>
      </c>
      <c r="F12" s="317">
        <v>42</v>
      </c>
      <c r="G12" s="317">
        <v>48</v>
      </c>
      <c r="H12" s="317">
        <v>90</v>
      </c>
      <c r="I12" s="324">
        <f t="shared" si="0"/>
        <v>0.4891304347826087</v>
      </c>
      <c r="J12" s="317">
        <f t="shared" si="1"/>
        <v>-6</v>
      </c>
      <c r="K12" s="319">
        <f t="shared" si="2"/>
        <v>0.14285714285714285</v>
      </c>
      <c r="L12" s="316">
        <f t="shared" si="3"/>
        <v>15</v>
      </c>
      <c r="M12" s="200"/>
    </row>
    <row r="13" spans="1:13" ht="17.100000000000001" customHeight="1" x14ac:dyDescent="0.25">
      <c r="A13" s="320">
        <v>10</v>
      </c>
      <c r="B13" s="314">
        <v>115</v>
      </c>
      <c r="C13" s="314">
        <v>39</v>
      </c>
      <c r="D13" s="321">
        <v>0.33913043478260868</v>
      </c>
      <c r="E13" s="322">
        <v>36</v>
      </c>
      <c r="F13" s="317">
        <v>10</v>
      </c>
      <c r="G13" s="317">
        <v>12</v>
      </c>
      <c r="H13" s="323">
        <v>22</v>
      </c>
      <c r="I13" s="324">
        <f t="shared" si="0"/>
        <v>0.5641025641025641</v>
      </c>
      <c r="J13" s="323">
        <f t="shared" si="1"/>
        <v>-2</v>
      </c>
      <c r="K13" s="319">
        <f t="shared" si="2"/>
        <v>0.2</v>
      </c>
      <c r="L13" s="316">
        <f t="shared" si="3"/>
        <v>8</v>
      </c>
      <c r="M13" s="200"/>
    </row>
    <row r="14" spans="1:13" ht="17.100000000000001" customHeight="1" x14ac:dyDescent="0.25">
      <c r="A14" s="320">
        <v>11</v>
      </c>
      <c r="B14" s="314">
        <v>808</v>
      </c>
      <c r="C14" s="314">
        <v>276</v>
      </c>
      <c r="D14" s="321">
        <v>0.34158415841584161</v>
      </c>
      <c r="E14" s="322">
        <v>33</v>
      </c>
      <c r="F14" s="317">
        <v>75</v>
      </c>
      <c r="G14" s="317">
        <v>52</v>
      </c>
      <c r="H14" s="317">
        <v>127</v>
      </c>
      <c r="I14" s="324">
        <f t="shared" si="0"/>
        <v>0.46014492753623187</v>
      </c>
      <c r="J14" s="317">
        <f t="shared" si="1"/>
        <v>23</v>
      </c>
      <c r="K14" s="319">
        <f t="shared" si="2"/>
        <v>-0.30666666666666664</v>
      </c>
      <c r="L14" s="316">
        <f t="shared" si="3"/>
        <v>48</v>
      </c>
      <c r="M14" s="200"/>
    </row>
    <row r="15" spans="1:13" ht="17.100000000000001" customHeight="1" x14ac:dyDescent="0.25">
      <c r="A15" s="320">
        <v>12</v>
      </c>
      <c r="B15" s="314">
        <v>177</v>
      </c>
      <c r="C15" s="314">
        <v>58</v>
      </c>
      <c r="D15" s="321">
        <v>0.32768361581920902</v>
      </c>
      <c r="E15" s="322">
        <v>42</v>
      </c>
      <c r="F15" s="317">
        <v>17</v>
      </c>
      <c r="G15" s="317">
        <v>13</v>
      </c>
      <c r="H15" s="323">
        <v>30</v>
      </c>
      <c r="I15" s="324">
        <f t="shared" si="0"/>
        <v>0.51724137931034486</v>
      </c>
      <c r="J15" s="323">
        <f t="shared" si="1"/>
        <v>4</v>
      </c>
      <c r="K15" s="325">
        <f t="shared" si="2"/>
        <v>-0.23529411764705882</v>
      </c>
      <c r="L15" s="322">
        <f t="shared" si="3"/>
        <v>43</v>
      </c>
      <c r="M15" s="200"/>
    </row>
    <row r="16" spans="1:13" ht="17.100000000000001" customHeight="1" x14ac:dyDescent="0.25">
      <c r="A16" s="320">
        <v>13</v>
      </c>
      <c r="B16" s="314">
        <v>66</v>
      </c>
      <c r="C16" s="314">
        <v>19</v>
      </c>
      <c r="D16" s="321">
        <v>0.2878787878787879</v>
      </c>
      <c r="E16" s="322">
        <v>51</v>
      </c>
      <c r="F16" s="317">
        <v>5</v>
      </c>
      <c r="G16" s="317">
        <v>6</v>
      </c>
      <c r="H16" s="317">
        <v>11</v>
      </c>
      <c r="I16" s="324">
        <f t="shared" si="0"/>
        <v>0.57894736842105265</v>
      </c>
      <c r="J16" s="317">
        <f t="shared" si="1"/>
        <v>-1</v>
      </c>
      <c r="K16" s="319">
        <f t="shared" si="2"/>
        <v>0.2</v>
      </c>
      <c r="L16" s="316">
        <f t="shared" si="3"/>
        <v>8</v>
      </c>
      <c r="M16" s="200"/>
    </row>
    <row r="17" spans="1:621" ht="17.100000000000001" customHeight="1" x14ac:dyDescent="0.25">
      <c r="A17" s="320">
        <v>14</v>
      </c>
      <c r="B17" s="314">
        <v>458</v>
      </c>
      <c r="C17" s="314">
        <v>166</v>
      </c>
      <c r="D17" s="321">
        <v>0.36244541484716158</v>
      </c>
      <c r="E17" s="322">
        <v>21</v>
      </c>
      <c r="F17" s="317">
        <v>40</v>
      </c>
      <c r="G17" s="317">
        <v>40</v>
      </c>
      <c r="H17" s="323">
        <v>80</v>
      </c>
      <c r="I17" s="324">
        <f t="shared" si="0"/>
        <v>0.48192771084337349</v>
      </c>
      <c r="J17" s="323">
        <f t="shared" si="1"/>
        <v>0</v>
      </c>
      <c r="K17" s="319">
        <f t="shared" ref="K17:K60" si="4">(G17-F17)/F17</f>
        <v>0</v>
      </c>
      <c r="L17" s="316">
        <f t="shared" ref="L17:L60" si="5">RANK(K17,$K$4:$K$60,0)</f>
        <v>22</v>
      </c>
      <c r="M17" s="200"/>
    </row>
    <row r="18" spans="1:621" s="69" customFormat="1" ht="17.100000000000001" customHeight="1" x14ac:dyDescent="0.25">
      <c r="A18" s="320">
        <v>15</v>
      </c>
      <c r="B18" s="314">
        <v>183</v>
      </c>
      <c r="C18" s="314">
        <v>57</v>
      </c>
      <c r="D18" s="321">
        <v>0.31147540983606559</v>
      </c>
      <c r="E18" s="322">
        <v>48</v>
      </c>
      <c r="F18" s="317">
        <v>15</v>
      </c>
      <c r="G18" s="317">
        <v>13</v>
      </c>
      <c r="H18" s="317">
        <v>28</v>
      </c>
      <c r="I18" s="324">
        <f t="shared" si="0"/>
        <v>0.49122807017543857</v>
      </c>
      <c r="J18" s="317">
        <f t="shared" si="1"/>
        <v>2</v>
      </c>
      <c r="K18" s="319">
        <f t="shared" si="4"/>
        <v>-0.13333333333333333</v>
      </c>
      <c r="L18" s="316">
        <f t="shared" si="5"/>
        <v>34</v>
      </c>
      <c r="M18" s="20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</row>
    <row r="19" spans="1:621" ht="17.100000000000001" customHeight="1" x14ac:dyDescent="0.25">
      <c r="A19" s="320">
        <v>16</v>
      </c>
      <c r="B19" s="314">
        <v>627</v>
      </c>
      <c r="C19" s="314">
        <v>205</v>
      </c>
      <c r="D19" s="321">
        <v>0.32695374800637961</v>
      </c>
      <c r="E19" s="322">
        <v>43</v>
      </c>
      <c r="F19" s="317">
        <v>52</v>
      </c>
      <c r="G19" s="317">
        <v>60</v>
      </c>
      <c r="H19" s="323">
        <v>112</v>
      </c>
      <c r="I19" s="324">
        <f t="shared" si="0"/>
        <v>0.54634146341463419</v>
      </c>
      <c r="J19" s="323">
        <f t="shared" si="1"/>
        <v>-8</v>
      </c>
      <c r="K19" s="319">
        <f t="shared" si="4"/>
        <v>0.15384615384615385</v>
      </c>
      <c r="L19" s="316">
        <f t="shared" si="5"/>
        <v>14</v>
      </c>
      <c r="M19" s="200"/>
    </row>
    <row r="20" spans="1:621" s="69" customFormat="1" ht="17.100000000000001" customHeight="1" x14ac:dyDescent="0.25">
      <c r="A20" s="320">
        <v>17</v>
      </c>
      <c r="B20" s="314">
        <v>212</v>
      </c>
      <c r="C20" s="314">
        <v>78</v>
      </c>
      <c r="D20" s="321">
        <v>0.36792452830188677</v>
      </c>
      <c r="E20" s="322">
        <v>18</v>
      </c>
      <c r="F20" s="317">
        <v>17</v>
      </c>
      <c r="G20" s="317">
        <v>17</v>
      </c>
      <c r="H20" s="317">
        <v>34</v>
      </c>
      <c r="I20" s="324">
        <f t="shared" si="0"/>
        <v>0.4358974358974359</v>
      </c>
      <c r="J20" s="317">
        <f t="shared" si="1"/>
        <v>0</v>
      </c>
      <c r="K20" s="319">
        <f t="shared" si="4"/>
        <v>0</v>
      </c>
      <c r="L20" s="316">
        <f t="shared" si="5"/>
        <v>22</v>
      </c>
      <c r="M20" s="20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</row>
    <row r="21" spans="1:621" ht="17.100000000000001" customHeight="1" x14ac:dyDescent="0.25">
      <c r="A21" s="320">
        <v>18</v>
      </c>
      <c r="B21" s="314">
        <v>319</v>
      </c>
      <c r="C21" s="314">
        <v>103</v>
      </c>
      <c r="D21" s="321">
        <v>0.32288401253918497</v>
      </c>
      <c r="E21" s="322">
        <v>45</v>
      </c>
      <c r="F21" s="317">
        <v>26</v>
      </c>
      <c r="G21" s="317">
        <v>23</v>
      </c>
      <c r="H21" s="323">
        <v>49</v>
      </c>
      <c r="I21" s="324">
        <f t="shared" si="0"/>
        <v>0.47572815533980584</v>
      </c>
      <c r="J21" s="323">
        <f t="shared" si="1"/>
        <v>3</v>
      </c>
      <c r="K21" s="319">
        <f t="shared" si="4"/>
        <v>-0.11538461538461539</v>
      </c>
      <c r="L21" s="316">
        <f t="shared" si="5"/>
        <v>33</v>
      </c>
      <c r="M21" s="200"/>
    </row>
    <row r="22" spans="1:621" s="69" customFormat="1" ht="17.100000000000001" customHeight="1" x14ac:dyDescent="0.25">
      <c r="A22" s="320">
        <v>19</v>
      </c>
      <c r="B22" s="314">
        <v>424</v>
      </c>
      <c r="C22" s="314">
        <v>161</v>
      </c>
      <c r="D22" s="321">
        <v>0.37971698113207547</v>
      </c>
      <c r="E22" s="322">
        <v>14</v>
      </c>
      <c r="F22" s="317">
        <v>35</v>
      </c>
      <c r="G22" s="317">
        <v>42</v>
      </c>
      <c r="H22" s="317">
        <v>77</v>
      </c>
      <c r="I22" s="324">
        <f t="shared" si="0"/>
        <v>0.47826086956521741</v>
      </c>
      <c r="J22" s="317">
        <f t="shared" si="1"/>
        <v>-7</v>
      </c>
      <c r="K22" s="319">
        <f t="shared" si="4"/>
        <v>0.2</v>
      </c>
      <c r="L22" s="316">
        <f t="shared" si="5"/>
        <v>8</v>
      </c>
      <c r="M22" s="20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</row>
    <row r="23" spans="1:621" ht="17.100000000000001" customHeight="1" x14ac:dyDescent="0.25">
      <c r="A23" s="320">
        <v>20</v>
      </c>
      <c r="B23" s="314">
        <v>106</v>
      </c>
      <c r="C23" s="314">
        <v>37</v>
      </c>
      <c r="D23" s="321">
        <v>0.34905660377358488</v>
      </c>
      <c r="E23" s="322">
        <v>28</v>
      </c>
      <c r="F23" s="317">
        <v>10</v>
      </c>
      <c r="G23" s="317">
        <v>7</v>
      </c>
      <c r="H23" s="323">
        <v>17</v>
      </c>
      <c r="I23" s="324">
        <f t="shared" si="0"/>
        <v>0.45945945945945948</v>
      </c>
      <c r="J23" s="323">
        <f t="shared" si="1"/>
        <v>3</v>
      </c>
      <c r="K23" s="319">
        <f t="shared" si="4"/>
        <v>-0.3</v>
      </c>
      <c r="L23" s="316">
        <f t="shared" si="5"/>
        <v>47</v>
      </c>
      <c r="M23" s="200"/>
    </row>
    <row r="24" spans="1:621" s="69" customFormat="1" ht="17.100000000000001" customHeight="1" x14ac:dyDescent="0.25">
      <c r="A24" s="320">
        <v>21</v>
      </c>
      <c r="B24" s="314">
        <v>397</v>
      </c>
      <c r="C24" s="314">
        <v>135</v>
      </c>
      <c r="D24" s="321">
        <v>0.34005037783375314</v>
      </c>
      <c r="E24" s="322">
        <v>35</v>
      </c>
      <c r="F24" s="317">
        <v>33</v>
      </c>
      <c r="G24" s="317">
        <v>42</v>
      </c>
      <c r="H24" s="317">
        <v>75</v>
      </c>
      <c r="I24" s="324">
        <f t="shared" si="0"/>
        <v>0.55555555555555558</v>
      </c>
      <c r="J24" s="317">
        <f t="shared" si="1"/>
        <v>-9</v>
      </c>
      <c r="K24" s="319">
        <f t="shared" si="4"/>
        <v>0.27272727272727271</v>
      </c>
      <c r="L24" s="316">
        <f t="shared" si="5"/>
        <v>6</v>
      </c>
      <c r="M24" s="20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</row>
    <row r="25" spans="1:621" ht="17.100000000000001" customHeight="1" x14ac:dyDescent="0.25">
      <c r="A25" s="320">
        <v>22</v>
      </c>
      <c r="B25" s="314">
        <v>562</v>
      </c>
      <c r="C25" s="314">
        <v>223</v>
      </c>
      <c r="D25" s="321">
        <v>0.39679715302491103</v>
      </c>
      <c r="E25" s="322">
        <v>7</v>
      </c>
      <c r="F25" s="317">
        <v>48</v>
      </c>
      <c r="G25" s="317">
        <v>69</v>
      </c>
      <c r="H25" s="323">
        <v>117</v>
      </c>
      <c r="I25" s="324">
        <f t="shared" si="0"/>
        <v>0.5246636771300448</v>
      </c>
      <c r="J25" s="323">
        <f t="shared" si="1"/>
        <v>-21</v>
      </c>
      <c r="K25" s="319">
        <f t="shared" si="4"/>
        <v>0.4375</v>
      </c>
      <c r="L25" s="316">
        <f t="shared" si="5"/>
        <v>3</v>
      </c>
      <c r="M25" s="200"/>
    </row>
    <row r="26" spans="1:621" s="69" customFormat="1" ht="17.100000000000001" customHeight="1" x14ac:dyDescent="0.25">
      <c r="A26" s="320">
        <v>23</v>
      </c>
      <c r="B26" s="314">
        <v>442</v>
      </c>
      <c r="C26" s="314">
        <v>137</v>
      </c>
      <c r="D26" s="321">
        <v>0.30995475113122173</v>
      </c>
      <c r="E26" s="322">
        <v>50</v>
      </c>
      <c r="F26" s="317">
        <v>39</v>
      </c>
      <c r="G26" s="317">
        <v>40</v>
      </c>
      <c r="H26" s="317">
        <v>79</v>
      </c>
      <c r="I26" s="324">
        <f t="shared" si="0"/>
        <v>0.57664233576642332</v>
      </c>
      <c r="J26" s="317">
        <f t="shared" si="1"/>
        <v>-1</v>
      </c>
      <c r="K26" s="319">
        <f t="shared" si="4"/>
        <v>2.564102564102564E-2</v>
      </c>
      <c r="L26" s="316">
        <f t="shared" si="5"/>
        <v>21</v>
      </c>
      <c r="M26" s="20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</row>
    <row r="27" spans="1:621" ht="17.100000000000001" customHeight="1" x14ac:dyDescent="0.25">
      <c r="A27" s="320">
        <v>24</v>
      </c>
      <c r="B27" s="314">
        <v>140</v>
      </c>
      <c r="C27" s="314">
        <v>50</v>
      </c>
      <c r="D27" s="321">
        <v>0.35714285714285715</v>
      </c>
      <c r="E27" s="322">
        <v>24</v>
      </c>
      <c r="F27" s="317">
        <v>11</v>
      </c>
      <c r="G27" s="317">
        <v>10</v>
      </c>
      <c r="H27" s="323">
        <v>21</v>
      </c>
      <c r="I27" s="324">
        <f t="shared" si="0"/>
        <v>0.42</v>
      </c>
      <c r="J27" s="323">
        <f t="shared" si="1"/>
        <v>1</v>
      </c>
      <c r="K27" s="319">
        <f t="shared" si="4"/>
        <v>-9.0909090909090912E-2</v>
      </c>
      <c r="L27" s="316">
        <f t="shared" si="5"/>
        <v>30</v>
      </c>
      <c r="M27" s="200"/>
    </row>
    <row r="28" spans="1:621" s="69" customFormat="1" ht="17.100000000000001" customHeight="1" x14ac:dyDescent="0.25">
      <c r="A28" s="320">
        <v>25</v>
      </c>
      <c r="B28" s="314">
        <v>675</v>
      </c>
      <c r="C28" s="314">
        <v>237</v>
      </c>
      <c r="D28" s="321">
        <v>0.3511111111111111</v>
      </c>
      <c r="E28" s="322">
        <v>27</v>
      </c>
      <c r="F28" s="317">
        <v>64</v>
      </c>
      <c r="G28" s="317">
        <v>40</v>
      </c>
      <c r="H28" s="317">
        <v>104</v>
      </c>
      <c r="I28" s="324">
        <f t="shared" si="0"/>
        <v>0.43881856540084391</v>
      </c>
      <c r="J28" s="317">
        <f t="shared" si="1"/>
        <v>24</v>
      </c>
      <c r="K28" s="319">
        <f t="shared" si="4"/>
        <v>-0.375</v>
      </c>
      <c r="L28" s="316">
        <f t="shared" si="5"/>
        <v>51</v>
      </c>
      <c r="M28" s="20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</row>
    <row r="29" spans="1:621" ht="17.100000000000001" customHeight="1" x14ac:dyDescent="0.25">
      <c r="A29" s="320">
        <v>26</v>
      </c>
      <c r="B29" s="314">
        <v>955</v>
      </c>
      <c r="C29" s="314">
        <v>328</v>
      </c>
      <c r="D29" s="321">
        <v>0.34345549738219894</v>
      </c>
      <c r="E29" s="322">
        <v>32</v>
      </c>
      <c r="F29" s="317">
        <v>84</v>
      </c>
      <c r="G29" s="317">
        <v>62</v>
      </c>
      <c r="H29" s="323">
        <v>146</v>
      </c>
      <c r="I29" s="324">
        <f t="shared" si="0"/>
        <v>0.4451219512195122</v>
      </c>
      <c r="J29" s="323">
        <f t="shared" si="1"/>
        <v>22</v>
      </c>
      <c r="K29" s="319">
        <f t="shared" si="4"/>
        <v>-0.26190476190476192</v>
      </c>
      <c r="L29" s="316">
        <f t="shared" si="5"/>
        <v>44</v>
      </c>
      <c r="M29" s="200"/>
    </row>
    <row r="30" spans="1:621" s="69" customFormat="1" ht="17.100000000000001" customHeight="1" x14ac:dyDescent="0.25">
      <c r="A30" s="320">
        <v>27</v>
      </c>
      <c r="B30" s="314">
        <v>1713</v>
      </c>
      <c r="C30" s="314">
        <v>553</v>
      </c>
      <c r="D30" s="321">
        <v>0.32282545242265032</v>
      </c>
      <c r="E30" s="322">
        <v>46</v>
      </c>
      <c r="F30" s="317">
        <v>151</v>
      </c>
      <c r="G30" s="317">
        <v>120</v>
      </c>
      <c r="H30" s="317">
        <v>271</v>
      </c>
      <c r="I30" s="324">
        <f t="shared" si="0"/>
        <v>0.49005424954792043</v>
      </c>
      <c r="J30" s="317">
        <f t="shared" si="1"/>
        <v>31</v>
      </c>
      <c r="K30" s="319">
        <f t="shared" si="4"/>
        <v>-0.20529801324503311</v>
      </c>
      <c r="L30" s="316">
        <f t="shared" si="5"/>
        <v>41</v>
      </c>
      <c r="M30" s="20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</row>
    <row r="31" spans="1:621" ht="17.100000000000001" customHeight="1" x14ac:dyDescent="0.25">
      <c r="A31" s="320">
        <v>28</v>
      </c>
      <c r="B31" s="314">
        <v>760</v>
      </c>
      <c r="C31" s="314">
        <v>246</v>
      </c>
      <c r="D31" s="321">
        <v>0.3236842105263158</v>
      </c>
      <c r="E31" s="322">
        <v>44</v>
      </c>
      <c r="F31" s="317">
        <v>67</v>
      </c>
      <c r="G31" s="317">
        <v>56</v>
      </c>
      <c r="H31" s="323">
        <v>123</v>
      </c>
      <c r="I31" s="324">
        <f t="shared" si="0"/>
        <v>0.5</v>
      </c>
      <c r="J31" s="323">
        <f t="shared" si="1"/>
        <v>11</v>
      </c>
      <c r="K31" s="319">
        <f t="shared" si="4"/>
        <v>-0.16417910447761194</v>
      </c>
      <c r="L31" s="316">
        <f t="shared" si="5"/>
        <v>37</v>
      </c>
      <c r="M31" s="200"/>
    </row>
    <row r="32" spans="1:621" s="69" customFormat="1" ht="17.100000000000001" customHeight="1" x14ac:dyDescent="0.25">
      <c r="A32" s="320">
        <v>29</v>
      </c>
      <c r="B32" s="314">
        <v>227</v>
      </c>
      <c r="C32" s="314">
        <v>72</v>
      </c>
      <c r="D32" s="321">
        <v>0.31718061674008813</v>
      </c>
      <c r="E32" s="322">
        <v>47</v>
      </c>
      <c r="F32" s="317">
        <v>19</v>
      </c>
      <c r="G32" s="317">
        <v>12</v>
      </c>
      <c r="H32" s="317">
        <v>31</v>
      </c>
      <c r="I32" s="324">
        <f t="shared" si="0"/>
        <v>0.43055555555555558</v>
      </c>
      <c r="J32" s="317">
        <f t="shared" si="1"/>
        <v>7</v>
      </c>
      <c r="K32" s="319">
        <f t="shared" si="4"/>
        <v>-0.36842105263157893</v>
      </c>
      <c r="L32" s="316">
        <f t="shared" si="5"/>
        <v>50</v>
      </c>
      <c r="M32" s="20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</row>
    <row r="33" spans="1:621" ht="17.100000000000001" customHeight="1" x14ac:dyDescent="0.25">
      <c r="A33" s="320">
        <v>30</v>
      </c>
      <c r="B33" s="314">
        <v>347</v>
      </c>
      <c r="C33" s="314">
        <v>96</v>
      </c>
      <c r="D33" s="321">
        <v>0.27665706051873201</v>
      </c>
      <c r="E33" s="322">
        <v>53</v>
      </c>
      <c r="F33" s="317">
        <v>29</v>
      </c>
      <c r="G33" s="317">
        <v>16</v>
      </c>
      <c r="H33" s="323">
        <v>45</v>
      </c>
      <c r="I33" s="324">
        <f t="shared" si="0"/>
        <v>0.46875</v>
      </c>
      <c r="J33" s="323">
        <f t="shared" si="1"/>
        <v>13</v>
      </c>
      <c r="K33" s="319">
        <f t="shared" si="4"/>
        <v>-0.44827586206896552</v>
      </c>
      <c r="L33" s="316">
        <f t="shared" si="5"/>
        <v>54</v>
      </c>
      <c r="M33" s="200"/>
    </row>
    <row r="34" spans="1:621" s="69" customFormat="1" ht="17.100000000000001" customHeight="1" x14ac:dyDescent="0.25">
      <c r="A34" s="320">
        <v>31</v>
      </c>
      <c r="B34" s="314">
        <v>569</v>
      </c>
      <c r="C34" s="314">
        <v>194</v>
      </c>
      <c r="D34" s="321">
        <v>0.34094903339191562</v>
      </c>
      <c r="E34" s="322">
        <v>34</v>
      </c>
      <c r="F34" s="317">
        <v>51</v>
      </c>
      <c r="G34" s="317">
        <v>41</v>
      </c>
      <c r="H34" s="317">
        <v>92</v>
      </c>
      <c r="I34" s="324">
        <f t="shared" si="0"/>
        <v>0.47422680412371132</v>
      </c>
      <c r="J34" s="317">
        <f t="shared" si="1"/>
        <v>10</v>
      </c>
      <c r="K34" s="319">
        <f t="shared" si="4"/>
        <v>-0.19607843137254902</v>
      </c>
      <c r="L34" s="316">
        <f t="shared" si="5"/>
        <v>40</v>
      </c>
      <c r="M34" s="20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</row>
    <row r="35" spans="1:621" ht="17.100000000000001" customHeight="1" x14ac:dyDescent="0.25">
      <c r="A35" s="320">
        <v>32</v>
      </c>
      <c r="B35" s="314">
        <v>646</v>
      </c>
      <c r="C35" s="314">
        <v>225</v>
      </c>
      <c r="D35" s="321">
        <v>0.34829721362229105</v>
      </c>
      <c r="E35" s="322">
        <v>30</v>
      </c>
      <c r="F35" s="317">
        <v>57</v>
      </c>
      <c r="G35" s="317">
        <v>64</v>
      </c>
      <c r="H35" s="323">
        <v>121</v>
      </c>
      <c r="I35" s="324">
        <f t="shared" si="0"/>
        <v>0.5377777777777778</v>
      </c>
      <c r="J35" s="323">
        <f t="shared" si="1"/>
        <v>-7</v>
      </c>
      <c r="K35" s="319">
        <f t="shared" si="4"/>
        <v>0.12280701754385964</v>
      </c>
      <c r="L35" s="316">
        <f t="shared" si="5"/>
        <v>16</v>
      </c>
      <c r="M35" s="200"/>
    </row>
    <row r="36" spans="1:621" s="69" customFormat="1" ht="17.100000000000001" customHeight="1" x14ac:dyDescent="0.25">
      <c r="A36" s="320">
        <v>33</v>
      </c>
      <c r="B36" s="314">
        <v>466</v>
      </c>
      <c r="C36" s="314">
        <v>176</v>
      </c>
      <c r="D36" s="321">
        <v>0.37768240343347642</v>
      </c>
      <c r="E36" s="322">
        <v>15</v>
      </c>
      <c r="F36" s="317">
        <v>39</v>
      </c>
      <c r="G36" s="317">
        <v>50</v>
      </c>
      <c r="H36" s="317">
        <v>89</v>
      </c>
      <c r="I36" s="324">
        <f t="shared" ref="I36:I63" si="6">H36/C36</f>
        <v>0.50568181818181823</v>
      </c>
      <c r="J36" s="317">
        <f t="shared" si="1"/>
        <v>-11</v>
      </c>
      <c r="K36" s="319">
        <f t="shared" si="4"/>
        <v>0.28205128205128205</v>
      </c>
      <c r="L36" s="316">
        <f t="shared" si="5"/>
        <v>5</v>
      </c>
      <c r="M36" s="20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</row>
    <row r="37" spans="1:621" ht="17.100000000000001" customHeight="1" x14ac:dyDescent="0.25">
      <c r="A37" s="320">
        <v>34</v>
      </c>
      <c r="B37" s="314">
        <v>113</v>
      </c>
      <c r="C37" s="314">
        <v>43</v>
      </c>
      <c r="D37" s="321">
        <v>0.38053097345132741</v>
      </c>
      <c r="E37" s="322">
        <v>12</v>
      </c>
      <c r="F37" s="317">
        <v>11</v>
      </c>
      <c r="G37" s="317">
        <v>7</v>
      </c>
      <c r="H37" s="323">
        <v>18</v>
      </c>
      <c r="I37" s="324">
        <f t="shared" si="6"/>
        <v>0.41860465116279072</v>
      </c>
      <c r="J37" s="323">
        <f t="shared" si="1"/>
        <v>4</v>
      </c>
      <c r="K37" s="319">
        <f t="shared" si="4"/>
        <v>-0.36363636363636365</v>
      </c>
      <c r="L37" s="316">
        <f t="shared" si="5"/>
        <v>49</v>
      </c>
      <c r="M37" s="200"/>
    </row>
    <row r="38" spans="1:621" s="69" customFormat="1" ht="17.100000000000001" customHeight="1" x14ac:dyDescent="0.25">
      <c r="A38" s="320">
        <v>35</v>
      </c>
      <c r="B38" s="314">
        <v>270</v>
      </c>
      <c r="C38" s="314">
        <v>73</v>
      </c>
      <c r="D38" s="321">
        <v>0.27037037037037037</v>
      </c>
      <c r="E38" s="322">
        <v>54</v>
      </c>
      <c r="F38" s="317">
        <v>23</v>
      </c>
      <c r="G38" s="317">
        <v>19</v>
      </c>
      <c r="H38" s="317">
        <v>42</v>
      </c>
      <c r="I38" s="324">
        <f t="shared" si="6"/>
        <v>0.57534246575342463</v>
      </c>
      <c r="J38" s="317">
        <f t="shared" si="1"/>
        <v>4</v>
      </c>
      <c r="K38" s="319">
        <f t="shared" si="4"/>
        <v>-0.17391304347826086</v>
      </c>
      <c r="L38" s="316">
        <f t="shared" si="5"/>
        <v>38</v>
      </c>
      <c r="M38" s="20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</row>
    <row r="39" spans="1:621" ht="17.100000000000001" customHeight="1" x14ac:dyDescent="0.25">
      <c r="A39" s="320">
        <v>36</v>
      </c>
      <c r="B39" s="314">
        <v>185</v>
      </c>
      <c r="C39" s="314">
        <v>68</v>
      </c>
      <c r="D39" s="321">
        <v>0.36756756756756759</v>
      </c>
      <c r="E39" s="322">
        <v>20</v>
      </c>
      <c r="F39" s="317">
        <v>16</v>
      </c>
      <c r="G39" s="317">
        <v>20</v>
      </c>
      <c r="H39" s="323">
        <v>36</v>
      </c>
      <c r="I39" s="324">
        <f t="shared" si="6"/>
        <v>0.52941176470588236</v>
      </c>
      <c r="J39" s="323">
        <f t="shared" si="1"/>
        <v>-4</v>
      </c>
      <c r="K39" s="319">
        <f t="shared" si="4"/>
        <v>0.25</v>
      </c>
      <c r="L39" s="316">
        <f t="shared" si="5"/>
        <v>7</v>
      </c>
      <c r="M39" s="200"/>
    </row>
    <row r="40" spans="1:621" s="69" customFormat="1" ht="17.100000000000001" customHeight="1" x14ac:dyDescent="0.25">
      <c r="A40" s="320">
        <v>37</v>
      </c>
      <c r="B40" s="314">
        <v>116</v>
      </c>
      <c r="C40" s="314">
        <v>39</v>
      </c>
      <c r="D40" s="321">
        <v>0.33620689655172414</v>
      </c>
      <c r="E40" s="322">
        <v>37</v>
      </c>
      <c r="F40" s="317">
        <v>10</v>
      </c>
      <c r="G40" s="317">
        <v>14</v>
      </c>
      <c r="H40" s="317">
        <v>24</v>
      </c>
      <c r="I40" s="324">
        <f t="shared" si="6"/>
        <v>0.61538461538461542</v>
      </c>
      <c r="J40" s="317">
        <f t="shared" si="1"/>
        <v>-4</v>
      </c>
      <c r="K40" s="319">
        <f t="shared" si="4"/>
        <v>0.4</v>
      </c>
      <c r="L40" s="316">
        <f t="shared" si="5"/>
        <v>4</v>
      </c>
      <c r="M40" s="20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</row>
    <row r="41" spans="1:621" ht="17.100000000000001" customHeight="1" x14ac:dyDescent="0.25">
      <c r="A41" s="320">
        <v>60</v>
      </c>
      <c r="B41" s="314">
        <v>1223</v>
      </c>
      <c r="C41" s="314">
        <v>490</v>
      </c>
      <c r="D41" s="321">
        <v>0.40065412919051513</v>
      </c>
      <c r="E41" s="322">
        <v>6</v>
      </c>
      <c r="F41" s="317">
        <v>107</v>
      </c>
      <c r="G41" s="317">
        <v>114</v>
      </c>
      <c r="H41" s="323">
        <v>221</v>
      </c>
      <c r="I41" s="324">
        <f t="shared" si="6"/>
        <v>0.45102040816326533</v>
      </c>
      <c r="J41" s="323">
        <f t="shared" si="1"/>
        <v>-7</v>
      </c>
      <c r="K41" s="319">
        <f t="shared" si="4"/>
        <v>6.5420560747663545E-2</v>
      </c>
      <c r="L41" s="316">
        <f t="shared" si="5"/>
        <v>19</v>
      </c>
      <c r="M41" s="200"/>
    </row>
    <row r="42" spans="1:621" s="69" customFormat="1" ht="17.100000000000001" customHeight="1" x14ac:dyDescent="0.25">
      <c r="A42" s="320">
        <v>61</v>
      </c>
      <c r="B42" s="314">
        <v>881</v>
      </c>
      <c r="C42" s="314">
        <v>337</v>
      </c>
      <c r="D42" s="321">
        <v>0.38251986379114644</v>
      </c>
      <c r="E42" s="322">
        <v>11</v>
      </c>
      <c r="F42" s="317">
        <v>78</v>
      </c>
      <c r="G42" s="317">
        <v>67</v>
      </c>
      <c r="H42" s="317">
        <v>145</v>
      </c>
      <c r="I42" s="324">
        <f t="shared" si="6"/>
        <v>0.43026706231454004</v>
      </c>
      <c r="J42" s="317">
        <f t="shared" si="1"/>
        <v>11</v>
      </c>
      <c r="K42" s="319">
        <f t="shared" si="4"/>
        <v>-0.14102564102564102</v>
      </c>
      <c r="L42" s="316">
        <f t="shared" si="5"/>
        <v>35</v>
      </c>
      <c r="M42" s="20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  <c r="WP42" s="41"/>
      <c r="WQ42" s="41"/>
      <c r="WR42" s="41"/>
      <c r="WS42" s="41"/>
      <c r="WT42" s="41"/>
      <c r="WU42" s="41"/>
      <c r="WV42" s="41"/>
      <c r="WW42" s="41"/>
    </row>
    <row r="43" spans="1:621" ht="17.100000000000001" customHeight="1" x14ac:dyDescent="0.25">
      <c r="A43" s="320">
        <v>62</v>
      </c>
      <c r="B43" s="314">
        <v>571</v>
      </c>
      <c r="C43" s="314">
        <v>210</v>
      </c>
      <c r="D43" s="321">
        <v>0.36777583187390545</v>
      </c>
      <c r="E43" s="322">
        <v>19</v>
      </c>
      <c r="F43" s="317">
        <v>47</v>
      </c>
      <c r="G43" s="317">
        <v>38</v>
      </c>
      <c r="H43" s="323">
        <v>85</v>
      </c>
      <c r="I43" s="324">
        <f t="shared" si="6"/>
        <v>0.40476190476190477</v>
      </c>
      <c r="J43" s="323">
        <f t="shared" si="1"/>
        <v>9</v>
      </c>
      <c r="K43" s="319">
        <f t="shared" si="4"/>
        <v>-0.19148936170212766</v>
      </c>
      <c r="L43" s="316">
        <f t="shared" si="5"/>
        <v>39</v>
      </c>
      <c r="M43" s="200"/>
    </row>
    <row r="44" spans="1:621" s="69" customFormat="1" ht="17.100000000000001" customHeight="1" x14ac:dyDescent="0.25">
      <c r="A44" s="320">
        <v>63</v>
      </c>
      <c r="B44" s="314">
        <v>904</v>
      </c>
      <c r="C44" s="314">
        <v>315</v>
      </c>
      <c r="D44" s="321">
        <v>0.34845132743362833</v>
      </c>
      <c r="E44" s="322">
        <v>29</v>
      </c>
      <c r="F44" s="317">
        <v>81</v>
      </c>
      <c r="G44" s="317">
        <v>69</v>
      </c>
      <c r="H44" s="317">
        <v>150</v>
      </c>
      <c r="I44" s="324">
        <f t="shared" si="6"/>
        <v>0.47619047619047616</v>
      </c>
      <c r="J44" s="317">
        <f t="shared" si="1"/>
        <v>12</v>
      </c>
      <c r="K44" s="319">
        <f t="shared" si="4"/>
        <v>-0.14814814814814814</v>
      </c>
      <c r="L44" s="316">
        <f t="shared" si="5"/>
        <v>36</v>
      </c>
      <c r="M44" s="20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</row>
    <row r="45" spans="1:621" ht="17.100000000000001" customHeight="1" x14ac:dyDescent="0.25">
      <c r="A45" s="320">
        <v>64</v>
      </c>
      <c r="B45" s="314">
        <v>579</v>
      </c>
      <c r="C45" s="314">
        <v>209</v>
      </c>
      <c r="D45" s="321">
        <v>0.36096718480138168</v>
      </c>
      <c r="E45" s="322">
        <v>22</v>
      </c>
      <c r="F45" s="317">
        <v>53</v>
      </c>
      <c r="G45" s="317">
        <v>47</v>
      </c>
      <c r="H45" s="323">
        <v>100</v>
      </c>
      <c r="I45" s="324">
        <f t="shared" si="6"/>
        <v>0.4784688995215311</v>
      </c>
      <c r="J45" s="323">
        <f t="shared" si="1"/>
        <v>6</v>
      </c>
      <c r="K45" s="319">
        <f t="shared" si="4"/>
        <v>-0.11320754716981132</v>
      </c>
      <c r="L45" s="316">
        <f t="shared" si="5"/>
        <v>32</v>
      </c>
      <c r="M45" s="200"/>
    </row>
    <row r="46" spans="1:621" s="69" customFormat="1" ht="17.100000000000001" customHeight="1" x14ac:dyDescent="0.25">
      <c r="A46" s="320">
        <v>65</v>
      </c>
      <c r="B46" s="314">
        <v>555</v>
      </c>
      <c r="C46" s="314">
        <v>183</v>
      </c>
      <c r="D46" s="321">
        <v>0.32972972972972975</v>
      </c>
      <c r="E46" s="322">
        <v>40</v>
      </c>
      <c r="F46" s="317">
        <v>52</v>
      </c>
      <c r="G46" s="317">
        <v>47</v>
      </c>
      <c r="H46" s="317">
        <v>99</v>
      </c>
      <c r="I46" s="324">
        <f t="shared" si="6"/>
        <v>0.54098360655737709</v>
      </c>
      <c r="J46" s="317">
        <f t="shared" si="1"/>
        <v>5</v>
      </c>
      <c r="K46" s="319">
        <f t="shared" si="4"/>
        <v>-9.6153846153846159E-2</v>
      </c>
      <c r="L46" s="316">
        <f t="shared" si="5"/>
        <v>31</v>
      </c>
      <c r="M46" s="20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</row>
    <row r="47" spans="1:621" ht="17.100000000000001" customHeight="1" x14ac:dyDescent="0.25">
      <c r="A47" s="320">
        <v>66</v>
      </c>
      <c r="B47" s="314">
        <v>383</v>
      </c>
      <c r="C47" s="314">
        <v>132</v>
      </c>
      <c r="D47" s="321">
        <v>0.34464751958224543</v>
      </c>
      <c r="E47" s="322">
        <v>31</v>
      </c>
      <c r="F47" s="317">
        <v>35</v>
      </c>
      <c r="G47" s="317">
        <v>38</v>
      </c>
      <c r="H47" s="323">
        <v>73</v>
      </c>
      <c r="I47" s="324">
        <f t="shared" si="6"/>
        <v>0.55303030303030298</v>
      </c>
      <c r="J47" s="323">
        <f t="shared" si="1"/>
        <v>-3</v>
      </c>
      <c r="K47" s="319">
        <f t="shared" si="4"/>
        <v>8.5714285714285715E-2</v>
      </c>
      <c r="L47" s="316">
        <f t="shared" si="5"/>
        <v>18</v>
      </c>
      <c r="M47" s="200"/>
    </row>
    <row r="48" spans="1:621" s="69" customFormat="1" ht="17.100000000000001" customHeight="1" x14ac:dyDescent="0.25">
      <c r="A48" s="320">
        <v>67</v>
      </c>
      <c r="B48" s="314">
        <v>369</v>
      </c>
      <c r="C48" s="314">
        <v>124</v>
      </c>
      <c r="D48" s="321">
        <v>0.33604336043360433</v>
      </c>
      <c r="E48" s="322">
        <v>38</v>
      </c>
      <c r="F48" s="317">
        <v>33</v>
      </c>
      <c r="G48" s="317">
        <v>33</v>
      </c>
      <c r="H48" s="317">
        <v>66</v>
      </c>
      <c r="I48" s="324">
        <f t="shared" si="6"/>
        <v>0.532258064516129</v>
      </c>
      <c r="J48" s="317">
        <f t="shared" si="1"/>
        <v>0</v>
      </c>
      <c r="K48" s="319">
        <f t="shared" si="4"/>
        <v>0</v>
      </c>
      <c r="L48" s="316">
        <f t="shared" si="5"/>
        <v>22</v>
      </c>
      <c r="M48" s="20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41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</row>
    <row r="49" spans="1:621" ht="17.100000000000001" customHeight="1" x14ac:dyDescent="0.25">
      <c r="A49" s="320">
        <v>68</v>
      </c>
      <c r="B49" s="314">
        <v>258</v>
      </c>
      <c r="C49" s="314">
        <v>93</v>
      </c>
      <c r="D49" s="321">
        <v>0.36046511627906974</v>
      </c>
      <c r="E49" s="322">
        <v>23</v>
      </c>
      <c r="F49" s="317">
        <v>22</v>
      </c>
      <c r="G49" s="317">
        <v>26</v>
      </c>
      <c r="H49" s="323">
        <v>48</v>
      </c>
      <c r="I49" s="324">
        <f t="shared" si="6"/>
        <v>0.5161290322580645</v>
      </c>
      <c r="J49" s="323">
        <f t="shared" si="1"/>
        <v>-4</v>
      </c>
      <c r="K49" s="319">
        <f t="shared" si="4"/>
        <v>0.18181818181818182</v>
      </c>
      <c r="L49" s="316">
        <f t="shared" si="5"/>
        <v>11</v>
      </c>
      <c r="M49" s="200"/>
    </row>
    <row r="50" spans="1:621" s="69" customFormat="1" ht="17.100000000000001" customHeight="1" x14ac:dyDescent="0.25">
      <c r="A50" s="320">
        <v>69</v>
      </c>
      <c r="B50" s="314">
        <v>213</v>
      </c>
      <c r="C50" s="314">
        <v>70</v>
      </c>
      <c r="D50" s="321">
        <v>0.32863849765258218</v>
      </c>
      <c r="E50" s="322">
        <v>41</v>
      </c>
      <c r="F50" s="317">
        <v>19</v>
      </c>
      <c r="G50" s="317">
        <v>14</v>
      </c>
      <c r="H50" s="317">
        <v>33</v>
      </c>
      <c r="I50" s="324">
        <f t="shared" si="6"/>
        <v>0.47142857142857142</v>
      </c>
      <c r="J50" s="317">
        <f t="shared" si="1"/>
        <v>5</v>
      </c>
      <c r="K50" s="319">
        <f t="shared" si="4"/>
        <v>-0.26315789473684209</v>
      </c>
      <c r="L50" s="316">
        <f t="shared" si="5"/>
        <v>45</v>
      </c>
      <c r="M50" s="20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</row>
    <row r="51" spans="1:621" ht="17.100000000000001" customHeight="1" x14ac:dyDescent="0.25">
      <c r="A51" s="320">
        <v>70</v>
      </c>
      <c r="B51" s="314">
        <v>316</v>
      </c>
      <c r="C51" s="314">
        <v>120</v>
      </c>
      <c r="D51" s="321">
        <v>0.379746835443038</v>
      </c>
      <c r="E51" s="322">
        <v>13</v>
      </c>
      <c r="F51" s="317">
        <v>27</v>
      </c>
      <c r="G51" s="317">
        <v>27</v>
      </c>
      <c r="H51" s="323">
        <v>54</v>
      </c>
      <c r="I51" s="324">
        <f t="shared" si="6"/>
        <v>0.45</v>
      </c>
      <c r="J51" s="323">
        <f t="shared" si="1"/>
        <v>0</v>
      </c>
      <c r="K51" s="319">
        <f t="shared" si="4"/>
        <v>0</v>
      </c>
      <c r="L51" s="316">
        <f t="shared" si="5"/>
        <v>22</v>
      </c>
      <c r="M51" s="200"/>
    </row>
    <row r="52" spans="1:621" s="69" customFormat="1" ht="17.100000000000001" customHeight="1" x14ac:dyDescent="0.25">
      <c r="A52" s="320">
        <v>71</v>
      </c>
      <c r="B52" s="314">
        <v>337</v>
      </c>
      <c r="C52" s="314">
        <v>127</v>
      </c>
      <c r="D52" s="321">
        <v>0.37685459940652821</v>
      </c>
      <c r="E52" s="322">
        <v>16</v>
      </c>
      <c r="F52" s="317">
        <v>29</v>
      </c>
      <c r="G52" s="317">
        <v>34</v>
      </c>
      <c r="H52" s="317">
        <v>63</v>
      </c>
      <c r="I52" s="324">
        <f t="shared" si="6"/>
        <v>0.49606299212598426</v>
      </c>
      <c r="J52" s="317">
        <f t="shared" si="1"/>
        <v>-5</v>
      </c>
      <c r="K52" s="319">
        <f t="shared" si="4"/>
        <v>0.17241379310344829</v>
      </c>
      <c r="L52" s="316">
        <f t="shared" si="5"/>
        <v>12</v>
      </c>
      <c r="M52" s="20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</row>
    <row r="53" spans="1:621" ht="17.100000000000001" customHeight="1" x14ac:dyDescent="0.25">
      <c r="A53" s="320">
        <v>72</v>
      </c>
      <c r="B53" s="314">
        <v>45</v>
      </c>
      <c r="C53" s="314">
        <v>19</v>
      </c>
      <c r="D53" s="321">
        <v>0.42222222222222222</v>
      </c>
      <c r="E53" s="322">
        <v>3</v>
      </c>
      <c r="F53" s="317">
        <v>4</v>
      </c>
      <c r="G53" s="317">
        <v>2</v>
      </c>
      <c r="H53" s="323">
        <v>6</v>
      </c>
      <c r="I53" s="324">
        <f t="shared" si="6"/>
        <v>0.31578947368421051</v>
      </c>
      <c r="J53" s="323">
        <f t="shared" si="1"/>
        <v>2</v>
      </c>
      <c r="K53" s="319">
        <f t="shared" si="4"/>
        <v>-0.5</v>
      </c>
      <c r="L53" s="316">
        <f t="shared" si="5"/>
        <v>55</v>
      </c>
      <c r="M53" s="200"/>
    </row>
    <row r="54" spans="1:621" s="69" customFormat="1" ht="17.100000000000001" customHeight="1" x14ac:dyDescent="0.25">
      <c r="A54" s="320">
        <v>73</v>
      </c>
      <c r="B54" s="314">
        <v>25</v>
      </c>
      <c r="C54" s="314">
        <v>13</v>
      </c>
      <c r="D54" s="321">
        <v>0.52</v>
      </c>
      <c r="E54" s="322">
        <v>1</v>
      </c>
      <c r="F54" s="317">
        <v>1</v>
      </c>
      <c r="G54" s="317">
        <v>2</v>
      </c>
      <c r="H54" s="317">
        <v>3</v>
      </c>
      <c r="I54" s="324">
        <f t="shared" si="6"/>
        <v>0.23076923076923078</v>
      </c>
      <c r="J54" s="317">
        <f t="shared" si="1"/>
        <v>-1</v>
      </c>
      <c r="K54" s="319">
        <f t="shared" si="4"/>
        <v>1</v>
      </c>
      <c r="L54" s="316">
        <f t="shared" si="5"/>
        <v>1</v>
      </c>
      <c r="M54" s="20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</row>
    <row r="55" spans="1:621" ht="17.100000000000001" customHeight="1" x14ac:dyDescent="0.25">
      <c r="A55" s="320">
        <v>74</v>
      </c>
      <c r="B55" s="314">
        <v>372</v>
      </c>
      <c r="C55" s="314">
        <v>158</v>
      </c>
      <c r="D55" s="321">
        <v>0.42473118279569894</v>
      </c>
      <c r="E55" s="322">
        <v>2</v>
      </c>
      <c r="F55" s="317">
        <v>33</v>
      </c>
      <c r="G55" s="317">
        <v>33</v>
      </c>
      <c r="H55" s="323">
        <v>66</v>
      </c>
      <c r="I55" s="324">
        <f t="shared" si="6"/>
        <v>0.41772151898734178</v>
      </c>
      <c r="J55" s="323">
        <f t="shared" si="1"/>
        <v>0</v>
      </c>
      <c r="K55" s="319">
        <f t="shared" si="4"/>
        <v>0</v>
      </c>
      <c r="L55" s="316">
        <f t="shared" si="5"/>
        <v>22</v>
      </c>
      <c r="M55" s="200"/>
    </row>
    <row r="56" spans="1:621" s="69" customFormat="1" ht="17.100000000000001" customHeight="1" x14ac:dyDescent="0.25">
      <c r="A56" s="320">
        <v>76</v>
      </c>
      <c r="B56" s="314">
        <v>14</v>
      </c>
      <c r="C56" s="314">
        <v>5</v>
      </c>
      <c r="D56" s="321">
        <v>0.35714285714285715</v>
      </c>
      <c r="E56" s="322">
        <v>24</v>
      </c>
      <c r="F56" s="317">
        <v>0</v>
      </c>
      <c r="G56" s="317">
        <v>3</v>
      </c>
      <c r="H56" s="317">
        <v>3</v>
      </c>
      <c r="I56" s="324">
        <f t="shared" si="6"/>
        <v>0.6</v>
      </c>
      <c r="J56" s="317">
        <f t="shared" si="1"/>
        <v>-3</v>
      </c>
      <c r="K56" s="319"/>
      <c r="L56" s="316">
        <f t="shared" ref="L56" si="7">RANK(K56,$K$4:$K$60,0)</f>
        <v>22</v>
      </c>
      <c r="M56" s="20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</row>
    <row r="57" spans="1:621" ht="17.100000000000001" customHeight="1" x14ac:dyDescent="0.25">
      <c r="A57" s="320">
        <v>77</v>
      </c>
      <c r="B57" s="314">
        <v>12</v>
      </c>
      <c r="C57" s="314">
        <v>5</v>
      </c>
      <c r="D57" s="321">
        <v>0.41666666666666669</v>
      </c>
      <c r="E57" s="322">
        <v>5</v>
      </c>
      <c r="F57" s="317">
        <v>1</v>
      </c>
      <c r="G57" s="317">
        <v>1</v>
      </c>
      <c r="H57" s="323">
        <v>2</v>
      </c>
      <c r="I57" s="324">
        <f t="shared" si="6"/>
        <v>0.4</v>
      </c>
      <c r="J57" s="323">
        <f t="shared" si="1"/>
        <v>0</v>
      </c>
      <c r="K57" s="319">
        <f t="shared" si="4"/>
        <v>0</v>
      </c>
      <c r="L57" s="316">
        <f t="shared" si="5"/>
        <v>22</v>
      </c>
      <c r="M57" s="200"/>
    </row>
    <row r="58" spans="1:621" s="69" customFormat="1" ht="17.100000000000001" customHeight="1" x14ac:dyDescent="0.25">
      <c r="A58" s="320">
        <v>85</v>
      </c>
      <c r="B58" s="314">
        <v>211</v>
      </c>
      <c r="C58" s="314">
        <v>81</v>
      </c>
      <c r="D58" s="321">
        <v>0.38388625592417064</v>
      </c>
      <c r="E58" s="322">
        <v>10</v>
      </c>
      <c r="F58" s="317">
        <v>18</v>
      </c>
      <c r="G58" s="317">
        <v>14</v>
      </c>
      <c r="H58" s="317">
        <v>32</v>
      </c>
      <c r="I58" s="324">
        <f t="shared" si="6"/>
        <v>0.39506172839506171</v>
      </c>
      <c r="J58" s="317">
        <f t="shared" si="1"/>
        <v>4</v>
      </c>
      <c r="K58" s="319">
        <f t="shared" si="4"/>
        <v>-0.22222222222222221</v>
      </c>
      <c r="L58" s="316">
        <f t="shared" si="5"/>
        <v>42</v>
      </c>
      <c r="M58" s="20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</row>
    <row r="59" spans="1:621" ht="17.100000000000001" customHeight="1" x14ac:dyDescent="0.25">
      <c r="A59" s="320">
        <v>86</v>
      </c>
      <c r="B59" s="314">
        <v>255</v>
      </c>
      <c r="C59" s="314">
        <v>96</v>
      </c>
      <c r="D59" s="321">
        <v>0.37647058823529411</v>
      </c>
      <c r="E59" s="322">
        <v>17</v>
      </c>
      <c r="F59" s="317">
        <v>22</v>
      </c>
      <c r="G59" s="317">
        <v>34</v>
      </c>
      <c r="H59" s="323">
        <v>56</v>
      </c>
      <c r="I59" s="324">
        <f t="shared" si="6"/>
        <v>0.58333333333333337</v>
      </c>
      <c r="J59" s="323">
        <f t="shared" si="1"/>
        <v>-12</v>
      </c>
      <c r="K59" s="319">
        <f t="shared" si="4"/>
        <v>0.54545454545454541</v>
      </c>
      <c r="L59" s="316">
        <f t="shared" si="5"/>
        <v>2</v>
      </c>
      <c r="M59" s="200"/>
    </row>
    <row r="60" spans="1:621" s="69" customFormat="1" ht="17.100000000000001" customHeight="1" x14ac:dyDescent="0.25">
      <c r="A60" s="320">
        <v>87</v>
      </c>
      <c r="B60" s="326">
        <v>211</v>
      </c>
      <c r="C60" s="326">
        <v>89</v>
      </c>
      <c r="D60" s="321">
        <v>0.4218009478672986</v>
      </c>
      <c r="E60" s="322">
        <v>4</v>
      </c>
      <c r="F60" s="323">
        <v>19</v>
      </c>
      <c r="G60" s="323">
        <v>22</v>
      </c>
      <c r="H60" s="323">
        <v>41</v>
      </c>
      <c r="I60" s="324">
        <f t="shared" si="6"/>
        <v>0.4606741573033708</v>
      </c>
      <c r="J60" s="323">
        <f t="shared" si="1"/>
        <v>-3</v>
      </c>
      <c r="K60" s="325">
        <f t="shared" si="4"/>
        <v>0.15789473684210525</v>
      </c>
      <c r="L60" s="322">
        <f t="shared" si="5"/>
        <v>13</v>
      </c>
      <c r="M60" s="20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  <c r="IX60" s="41"/>
      <c r="IY60" s="41"/>
      <c r="IZ60" s="41"/>
      <c r="JA60" s="41"/>
      <c r="JB60" s="41"/>
      <c r="JC60" s="41"/>
      <c r="JD60" s="41"/>
      <c r="JE60" s="41"/>
      <c r="JF60" s="41"/>
      <c r="JG60" s="41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LZ60" s="41"/>
      <c r="MA60" s="41"/>
      <c r="MB60" s="41"/>
      <c r="MC60" s="41"/>
      <c r="MD60" s="41"/>
      <c r="ME60" s="41"/>
      <c r="MF60" s="41"/>
      <c r="MG60" s="41"/>
      <c r="MH60" s="41"/>
      <c r="MI60" s="41"/>
      <c r="MJ60" s="41"/>
      <c r="MK60" s="41"/>
      <c r="ML60" s="41"/>
      <c r="MM60" s="41"/>
      <c r="MN60" s="41"/>
      <c r="MO60" s="41"/>
      <c r="MP60" s="41"/>
      <c r="MQ60" s="41"/>
      <c r="MR60" s="41"/>
      <c r="MS60" s="41"/>
      <c r="MT60" s="41"/>
      <c r="MU60" s="41"/>
      <c r="MV60" s="41"/>
      <c r="MW60" s="41"/>
      <c r="MX60" s="41"/>
      <c r="MY60" s="41"/>
      <c r="MZ60" s="41"/>
      <c r="NA60" s="41"/>
      <c r="NB60" s="41"/>
      <c r="NC60" s="41"/>
      <c r="ND60" s="41"/>
      <c r="NE60" s="41"/>
      <c r="NF60" s="41"/>
      <c r="NG60" s="41"/>
      <c r="NH60" s="41"/>
      <c r="NI60" s="41"/>
      <c r="NJ60" s="41"/>
      <c r="NK60" s="41"/>
      <c r="NL60" s="41"/>
      <c r="NM60" s="41"/>
      <c r="NN60" s="41"/>
      <c r="NO60" s="41"/>
      <c r="NP60" s="41"/>
      <c r="NQ60" s="41"/>
      <c r="NR60" s="41"/>
      <c r="NS60" s="41"/>
      <c r="NT60" s="41"/>
      <c r="NU60" s="41"/>
      <c r="NV60" s="41"/>
      <c r="NW60" s="41"/>
      <c r="NX60" s="41"/>
      <c r="NY60" s="41"/>
      <c r="NZ60" s="41"/>
      <c r="OA60" s="41"/>
      <c r="OB60" s="41"/>
      <c r="OC60" s="41"/>
      <c r="OD60" s="41"/>
      <c r="OE60" s="41"/>
      <c r="OF60" s="41"/>
      <c r="OG60" s="41"/>
      <c r="OH60" s="41"/>
      <c r="OI60" s="41"/>
      <c r="OJ60" s="41"/>
      <c r="OK60" s="41"/>
      <c r="OL60" s="41"/>
      <c r="OM60" s="41"/>
      <c r="ON60" s="41"/>
      <c r="OO60" s="41"/>
      <c r="OP60" s="41"/>
      <c r="OQ60" s="41"/>
      <c r="OR60" s="41"/>
      <c r="OS60" s="41"/>
      <c r="OT60" s="41"/>
      <c r="OU60" s="41"/>
      <c r="OV60" s="41"/>
      <c r="OW60" s="41"/>
      <c r="OX60" s="41"/>
      <c r="OY60" s="41"/>
      <c r="OZ60" s="41"/>
      <c r="PA60" s="41"/>
      <c r="PB60" s="41"/>
      <c r="PC60" s="41"/>
      <c r="PD60" s="41"/>
      <c r="PE60" s="41"/>
      <c r="PF60" s="41"/>
      <c r="PG60" s="41"/>
      <c r="PH60" s="41"/>
      <c r="PI60" s="41"/>
      <c r="PJ60" s="41"/>
      <c r="PK60" s="41"/>
      <c r="PL60" s="41"/>
      <c r="PM60" s="41"/>
      <c r="PN60" s="41"/>
      <c r="PO60" s="41"/>
      <c r="PP60" s="41"/>
      <c r="PQ60" s="41"/>
      <c r="PR60" s="41"/>
      <c r="PS60" s="41"/>
      <c r="PT60" s="41"/>
      <c r="PU60" s="41"/>
      <c r="PV60" s="41"/>
      <c r="PW60" s="41"/>
      <c r="PX60" s="41"/>
      <c r="PY60" s="41"/>
      <c r="PZ60" s="41"/>
      <c r="QA60" s="41"/>
      <c r="QB60" s="41"/>
      <c r="QC60" s="41"/>
      <c r="QD60" s="41"/>
      <c r="QE60" s="41"/>
      <c r="QF60" s="41"/>
      <c r="QG60" s="41"/>
      <c r="QH60" s="41"/>
      <c r="QI60" s="41"/>
      <c r="QJ60" s="41"/>
      <c r="QK60" s="41"/>
      <c r="QL60" s="41"/>
      <c r="QM60" s="41"/>
      <c r="QN60" s="41"/>
      <c r="QO60" s="41"/>
      <c r="QP60" s="41"/>
      <c r="QQ60" s="41"/>
      <c r="QR60" s="41"/>
      <c r="QS60" s="41"/>
      <c r="QT60" s="41"/>
      <c r="QU60" s="41"/>
      <c r="QV60" s="41"/>
      <c r="QW60" s="41"/>
      <c r="QX60" s="41"/>
      <c r="QY60" s="41"/>
      <c r="QZ60" s="41"/>
      <c r="RA60" s="41"/>
      <c r="RB60" s="41"/>
      <c r="RC60" s="41"/>
      <c r="RD60" s="41"/>
      <c r="RE60" s="41"/>
      <c r="RF60" s="41"/>
      <c r="RG60" s="41"/>
      <c r="RH60" s="41"/>
      <c r="RI60" s="41"/>
      <c r="RJ60" s="41"/>
      <c r="RK60" s="41"/>
      <c r="RL60" s="41"/>
      <c r="RM60" s="41"/>
      <c r="RN60" s="41"/>
      <c r="RO60" s="41"/>
      <c r="RP60" s="41"/>
      <c r="RQ60" s="41"/>
      <c r="RR60" s="41"/>
      <c r="RS60" s="41"/>
      <c r="RT60" s="41"/>
      <c r="RU60" s="41"/>
      <c r="RV60" s="41"/>
      <c r="RW60" s="41"/>
      <c r="RX60" s="41"/>
      <c r="RY60" s="41"/>
      <c r="RZ60" s="41"/>
      <c r="SA60" s="41"/>
      <c r="SB60" s="41"/>
      <c r="SC60" s="41"/>
      <c r="SD60" s="41"/>
      <c r="SE60" s="41"/>
      <c r="SF60" s="41"/>
      <c r="SG60" s="41"/>
      <c r="SH60" s="41"/>
      <c r="SI60" s="41"/>
      <c r="SJ60" s="41"/>
      <c r="SK60" s="41"/>
      <c r="SL60" s="41"/>
      <c r="SM60" s="41"/>
      <c r="SN60" s="41"/>
      <c r="SO60" s="41"/>
      <c r="SP60" s="41"/>
      <c r="SQ60" s="41"/>
      <c r="SR60" s="41"/>
      <c r="SS60" s="41"/>
      <c r="ST60" s="41"/>
      <c r="SU60" s="41"/>
      <c r="SV60" s="41"/>
      <c r="SW60" s="41"/>
      <c r="SX60" s="41"/>
      <c r="SY60" s="41"/>
      <c r="SZ60" s="41"/>
      <c r="TA60" s="41"/>
      <c r="TB60" s="41"/>
      <c r="TC60" s="41"/>
      <c r="TD60" s="41"/>
      <c r="TE60" s="41"/>
      <c r="TF60" s="41"/>
      <c r="TG60" s="41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</row>
    <row r="61" spans="1:621" s="69" customFormat="1" ht="17.100000000000001" customHeight="1" x14ac:dyDescent="0.25">
      <c r="A61" s="320">
        <v>90</v>
      </c>
      <c r="B61" s="326">
        <v>1</v>
      </c>
      <c r="C61" s="326">
        <v>0</v>
      </c>
      <c r="D61" s="321">
        <v>0</v>
      </c>
      <c r="E61" s="322"/>
      <c r="F61" s="323">
        <v>0</v>
      </c>
      <c r="G61" s="323">
        <v>0</v>
      </c>
      <c r="H61" s="323">
        <v>0</v>
      </c>
      <c r="I61" s="324"/>
      <c r="J61" s="323">
        <f t="shared" ref="J61:J62" si="8">F61-G61</f>
        <v>0</v>
      </c>
      <c r="K61" s="325"/>
      <c r="L61" s="322"/>
      <c r="M61" s="20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</row>
    <row r="62" spans="1:621" s="69" customFormat="1" ht="17.100000000000001" customHeight="1" x14ac:dyDescent="0.25">
      <c r="A62" s="327">
        <v>91</v>
      </c>
      <c r="B62" s="326">
        <v>2</v>
      </c>
      <c r="C62" s="326">
        <v>1</v>
      </c>
      <c r="D62" s="328">
        <v>0.5</v>
      </c>
      <c r="E62" s="329"/>
      <c r="F62" s="330">
        <v>0</v>
      </c>
      <c r="G62" s="330">
        <v>1</v>
      </c>
      <c r="H62" s="330">
        <v>1</v>
      </c>
      <c r="I62" s="331">
        <f t="shared" ref="I62" si="9">H62/C62</f>
        <v>1</v>
      </c>
      <c r="J62" s="330">
        <f t="shared" si="8"/>
        <v>-1</v>
      </c>
      <c r="K62" s="332"/>
      <c r="L62" s="329"/>
      <c r="M62" s="20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  <c r="IX62" s="41"/>
      <c r="IY62" s="41"/>
      <c r="IZ62" s="41"/>
      <c r="JA62" s="41"/>
      <c r="JB62" s="41"/>
      <c r="JC62" s="41"/>
      <c r="JD62" s="41"/>
      <c r="JE62" s="41"/>
      <c r="JF62" s="41"/>
      <c r="JG62" s="41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LZ62" s="41"/>
      <c r="MA62" s="41"/>
      <c r="MB62" s="41"/>
      <c r="MC62" s="41"/>
      <c r="MD62" s="41"/>
      <c r="ME62" s="41"/>
      <c r="MF62" s="41"/>
      <c r="MG62" s="41"/>
      <c r="MH62" s="41"/>
      <c r="MI62" s="41"/>
      <c r="MJ62" s="41"/>
      <c r="MK62" s="41"/>
      <c r="ML62" s="41"/>
      <c r="MM62" s="41"/>
      <c r="MN62" s="41"/>
      <c r="MO62" s="41"/>
      <c r="MP62" s="41"/>
      <c r="MQ62" s="41"/>
      <c r="MR62" s="41"/>
      <c r="MS62" s="41"/>
      <c r="MT62" s="41"/>
      <c r="MU62" s="41"/>
      <c r="MV62" s="41"/>
      <c r="MW62" s="41"/>
      <c r="MX62" s="41"/>
      <c r="MY62" s="41"/>
      <c r="MZ62" s="41"/>
      <c r="NA62" s="41"/>
      <c r="NB62" s="41"/>
      <c r="NC62" s="41"/>
      <c r="ND62" s="41"/>
      <c r="NE62" s="41"/>
      <c r="NF62" s="41"/>
      <c r="NG62" s="41"/>
      <c r="NH62" s="41"/>
      <c r="NI62" s="41"/>
      <c r="NJ62" s="41"/>
      <c r="NK62" s="41"/>
      <c r="NL62" s="41"/>
      <c r="NM62" s="41"/>
      <c r="NN62" s="41"/>
      <c r="NO62" s="41"/>
      <c r="NP62" s="41"/>
      <c r="NQ62" s="41"/>
      <c r="NR62" s="41"/>
      <c r="NS62" s="41"/>
      <c r="NT62" s="41"/>
      <c r="NU62" s="41"/>
      <c r="NV62" s="41"/>
      <c r="NW62" s="41"/>
      <c r="NX62" s="41"/>
      <c r="NY62" s="41"/>
      <c r="NZ62" s="41"/>
      <c r="OA62" s="41"/>
      <c r="OB62" s="41"/>
      <c r="OC62" s="41"/>
      <c r="OD62" s="41"/>
      <c r="OE62" s="41"/>
      <c r="OF62" s="41"/>
      <c r="OG62" s="41"/>
      <c r="OH62" s="41"/>
      <c r="OI62" s="41"/>
      <c r="OJ62" s="41"/>
      <c r="OK62" s="41"/>
      <c r="OL62" s="41"/>
      <c r="OM62" s="41"/>
      <c r="ON62" s="41"/>
      <c r="OO62" s="41"/>
      <c r="OP62" s="41"/>
      <c r="OQ62" s="41"/>
      <c r="OR62" s="41"/>
      <c r="OS62" s="41"/>
      <c r="OT62" s="41"/>
      <c r="OU62" s="41"/>
      <c r="OV62" s="41"/>
      <c r="OW62" s="41"/>
      <c r="OX62" s="41"/>
      <c r="OY62" s="41"/>
      <c r="OZ62" s="41"/>
      <c r="PA62" s="41"/>
      <c r="PB62" s="41"/>
      <c r="PC62" s="41"/>
      <c r="PD62" s="41"/>
      <c r="PE62" s="41"/>
      <c r="PF62" s="41"/>
      <c r="PG62" s="41"/>
      <c r="PH62" s="41"/>
      <c r="PI62" s="41"/>
      <c r="PJ62" s="41"/>
      <c r="PK62" s="41"/>
      <c r="PL62" s="41"/>
      <c r="PM62" s="41"/>
      <c r="PN62" s="41"/>
      <c r="PO62" s="41"/>
      <c r="PP62" s="41"/>
      <c r="PQ62" s="41"/>
      <c r="PR62" s="41"/>
      <c r="PS62" s="41"/>
      <c r="PT62" s="41"/>
      <c r="PU62" s="41"/>
      <c r="PV62" s="41"/>
      <c r="PW62" s="41"/>
      <c r="PX62" s="41"/>
      <c r="PY62" s="41"/>
      <c r="PZ62" s="41"/>
      <c r="QA62" s="41"/>
      <c r="QB62" s="41"/>
      <c r="QC62" s="41"/>
      <c r="QD62" s="41"/>
      <c r="QE62" s="41"/>
      <c r="QF62" s="41"/>
      <c r="QG62" s="41"/>
      <c r="QH62" s="41"/>
      <c r="QI62" s="41"/>
      <c r="QJ62" s="41"/>
      <c r="QK62" s="41"/>
      <c r="QL62" s="41"/>
      <c r="QM62" s="41"/>
      <c r="QN62" s="41"/>
      <c r="QO62" s="41"/>
      <c r="QP62" s="41"/>
      <c r="QQ62" s="41"/>
      <c r="QR62" s="41"/>
      <c r="QS62" s="41"/>
      <c r="QT62" s="41"/>
      <c r="QU62" s="41"/>
      <c r="QV62" s="41"/>
      <c r="QW62" s="41"/>
      <c r="QX62" s="41"/>
      <c r="QY62" s="41"/>
      <c r="QZ62" s="41"/>
      <c r="RA62" s="41"/>
      <c r="RB62" s="41"/>
      <c r="RC62" s="41"/>
      <c r="RD62" s="41"/>
      <c r="RE62" s="41"/>
      <c r="RF62" s="41"/>
      <c r="RG62" s="41"/>
      <c r="RH62" s="41"/>
      <c r="RI62" s="41"/>
      <c r="RJ62" s="41"/>
      <c r="RK62" s="41"/>
      <c r="RL62" s="41"/>
      <c r="RM62" s="41"/>
      <c r="RN62" s="41"/>
      <c r="RO62" s="41"/>
      <c r="RP62" s="41"/>
      <c r="RQ62" s="41"/>
      <c r="RR62" s="41"/>
      <c r="RS62" s="41"/>
      <c r="RT62" s="41"/>
      <c r="RU62" s="41"/>
      <c r="RV62" s="41"/>
      <c r="RW62" s="41"/>
      <c r="RX62" s="41"/>
      <c r="RY62" s="41"/>
      <c r="RZ62" s="41"/>
      <c r="SA62" s="41"/>
      <c r="SB62" s="41"/>
      <c r="SC62" s="41"/>
      <c r="SD62" s="41"/>
      <c r="SE62" s="41"/>
      <c r="SF62" s="41"/>
      <c r="SG62" s="41"/>
      <c r="SH62" s="41"/>
      <c r="SI62" s="41"/>
      <c r="SJ62" s="41"/>
      <c r="SK62" s="41"/>
      <c r="SL62" s="41"/>
      <c r="SM62" s="41"/>
      <c r="SN62" s="41"/>
      <c r="SO62" s="41"/>
      <c r="SP62" s="41"/>
      <c r="SQ62" s="41"/>
      <c r="SR62" s="41"/>
      <c r="SS62" s="41"/>
      <c r="ST62" s="41"/>
      <c r="SU62" s="41"/>
      <c r="SV62" s="41"/>
      <c r="SW62" s="41"/>
      <c r="SX62" s="41"/>
      <c r="SY62" s="41"/>
      <c r="SZ62" s="41"/>
      <c r="TA62" s="41"/>
      <c r="TB62" s="41"/>
      <c r="TC62" s="41"/>
      <c r="TD62" s="41"/>
      <c r="TE62" s="41"/>
      <c r="TF62" s="41"/>
      <c r="TG62" s="41"/>
      <c r="TH62" s="41"/>
      <c r="TI62" s="41"/>
      <c r="TJ62" s="41"/>
      <c r="TK62" s="41"/>
      <c r="TL62" s="41"/>
      <c r="TM62" s="41"/>
      <c r="TN62" s="41"/>
      <c r="TO62" s="41"/>
      <c r="TP62" s="41"/>
      <c r="TQ62" s="41"/>
      <c r="TR62" s="41"/>
      <c r="TS62" s="41"/>
      <c r="TT62" s="41"/>
      <c r="TU62" s="41"/>
      <c r="TV62" s="41"/>
      <c r="TW62" s="41"/>
      <c r="TX62" s="41"/>
      <c r="TY62" s="41"/>
      <c r="TZ62" s="41"/>
      <c r="UA62" s="41"/>
      <c r="UB62" s="41"/>
      <c r="UC62" s="41"/>
      <c r="UD62" s="41"/>
      <c r="UE62" s="41"/>
      <c r="UF62" s="41"/>
      <c r="UG62" s="41"/>
      <c r="UH62" s="41"/>
      <c r="UI62" s="41"/>
      <c r="UJ62" s="41"/>
      <c r="UK62" s="41"/>
      <c r="UL62" s="41"/>
      <c r="UM62" s="41"/>
      <c r="UN62" s="41"/>
      <c r="UO62" s="41"/>
      <c r="UP62" s="41"/>
      <c r="UQ62" s="41"/>
      <c r="UR62" s="41"/>
      <c r="US62" s="41"/>
      <c r="UT62" s="41"/>
      <c r="UU62" s="41"/>
      <c r="UV62" s="41"/>
      <c r="UW62" s="41"/>
      <c r="UX62" s="41"/>
      <c r="UY62" s="41"/>
      <c r="UZ62" s="41"/>
      <c r="VA62" s="41"/>
      <c r="VB62" s="41"/>
      <c r="VC62" s="41"/>
      <c r="VD62" s="41"/>
      <c r="VE62" s="41"/>
      <c r="VF62" s="41"/>
      <c r="VG62" s="41"/>
      <c r="VH62" s="41"/>
      <c r="VI62" s="41"/>
      <c r="VJ62" s="41"/>
      <c r="VK62" s="41"/>
      <c r="VL62" s="41"/>
      <c r="VM62" s="41"/>
      <c r="VN62" s="41"/>
      <c r="VO62" s="41"/>
      <c r="VP62" s="41"/>
      <c r="VQ62" s="41"/>
      <c r="VR62" s="41"/>
      <c r="VS62" s="41"/>
      <c r="VT62" s="41"/>
      <c r="VU62" s="41"/>
      <c r="VV62" s="41"/>
      <c r="VW62" s="41"/>
      <c r="VX62" s="41"/>
      <c r="VY62" s="41"/>
      <c r="VZ62" s="41"/>
      <c r="WA62" s="41"/>
      <c r="WB62" s="41"/>
      <c r="WC62" s="41"/>
      <c r="WD62" s="41"/>
      <c r="WE62" s="41"/>
      <c r="WF62" s="41"/>
      <c r="WG62" s="41"/>
      <c r="WH62" s="41"/>
      <c r="WI62" s="41"/>
      <c r="WJ62" s="41"/>
      <c r="WK62" s="41"/>
      <c r="WL62" s="41"/>
      <c r="WM62" s="41"/>
      <c r="WN62" s="41"/>
      <c r="WO62" s="41"/>
      <c r="WP62" s="41"/>
      <c r="WQ62" s="41"/>
      <c r="WR62" s="41"/>
      <c r="WS62" s="41"/>
      <c r="WT62" s="41"/>
      <c r="WU62" s="41"/>
      <c r="WV62" s="41"/>
      <c r="WW62" s="41"/>
    </row>
    <row r="63" spans="1:621" s="204" customFormat="1" ht="17.100000000000001" customHeight="1" x14ac:dyDescent="0.25">
      <c r="A63" s="201" t="s">
        <v>81</v>
      </c>
      <c r="B63" s="146">
        <f>SUM(B4:B62)</f>
        <v>24540</v>
      </c>
      <c r="C63" s="146">
        <f>SUM(C4:C62)</f>
        <v>8496</v>
      </c>
      <c r="D63" s="202">
        <f t="shared" ref="D63" si="10">C63/B63</f>
        <v>0.34621026894865525</v>
      </c>
      <c r="E63" s="188"/>
      <c r="F63" s="146">
        <f>SUM(F4:F62)</f>
        <v>2145</v>
      </c>
      <c r="G63" s="146">
        <f t="shared" ref="G63:H63" si="11">SUM(G4:G62)</f>
        <v>1994</v>
      </c>
      <c r="H63" s="146">
        <f t="shared" si="11"/>
        <v>4139</v>
      </c>
      <c r="I63" s="203">
        <f t="shared" si="6"/>
        <v>0.48717043314500941</v>
      </c>
      <c r="J63" s="146">
        <f t="shared" si="1"/>
        <v>151</v>
      </c>
      <c r="K63" s="187">
        <f t="shared" ref="K63" si="12">(G63-F63)/F63</f>
        <v>-7.0396270396270402E-2</v>
      </c>
      <c r="L63" s="188"/>
      <c r="M63" s="200"/>
    </row>
    <row r="64" spans="1:621" x14ac:dyDescent="0.25">
      <c r="A64" s="127" t="s">
        <v>214</v>
      </c>
      <c r="F64" s="145" t="s">
        <v>177</v>
      </c>
      <c r="M64" s="200"/>
    </row>
    <row r="65" spans="1:2" x14ac:dyDescent="0.25">
      <c r="A65" s="2"/>
      <c r="B65" s="41"/>
    </row>
    <row r="66" spans="1:2" x14ac:dyDescent="0.25">
      <c r="A66" s="2"/>
      <c r="B66" s="41"/>
    </row>
    <row r="67" spans="1:2" x14ac:dyDescent="0.25">
      <c r="A67" s="2"/>
      <c r="B67" s="41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68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86"/>
  <sheetViews>
    <sheetView workbookViewId="0">
      <selection activeCell="S4" sqref="S4"/>
    </sheetView>
  </sheetViews>
  <sheetFormatPr baseColWidth="10" defaultColWidth="11.42578125" defaultRowHeight="12.75" x14ac:dyDescent="0.2"/>
  <cols>
    <col min="1" max="1" width="13.7109375" style="147" customWidth="1"/>
    <col min="2" max="2" width="38.85546875" style="147" customWidth="1"/>
    <col min="3" max="14" width="7.85546875" style="147" customWidth="1"/>
    <col min="15" max="15" width="9" style="147" customWidth="1"/>
    <col min="16" max="17" width="7.85546875" style="147" customWidth="1"/>
    <col min="18" max="16384" width="11.42578125" style="147"/>
  </cols>
  <sheetData>
    <row r="1" spans="1:17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.75" x14ac:dyDescent="0.2">
      <c r="A2" s="29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thickBo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78" t="s">
        <v>151</v>
      </c>
    </row>
    <row r="5" spans="1:17" x14ac:dyDescent="0.2">
      <c r="A5" s="148"/>
      <c r="B5" s="150"/>
      <c r="C5" s="350" t="s">
        <v>118</v>
      </c>
      <c r="D5" s="350"/>
      <c r="E5" s="354"/>
      <c r="F5" s="349" t="s">
        <v>119</v>
      </c>
      <c r="G5" s="350"/>
      <c r="H5" s="351"/>
      <c r="I5" s="355" t="s">
        <v>120</v>
      </c>
      <c r="J5" s="350"/>
      <c r="K5" s="351"/>
      <c r="L5" s="349" t="s">
        <v>150</v>
      </c>
      <c r="M5" s="350"/>
      <c r="N5" s="351"/>
      <c r="O5" s="349" t="s">
        <v>126</v>
      </c>
      <c r="P5" s="350"/>
      <c r="Q5" s="351"/>
    </row>
    <row r="6" spans="1:17" ht="13.5" thickBot="1" x14ac:dyDescent="0.25">
      <c r="A6" s="148"/>
      <c r="B6" s="150"/>
      <c r="C6" s="230" t="s">
        <v>133</v>
      </c>
      <c r="D6" s="231" t="s">
        <v>132</v>
      </c>
      <c r="E6" s="232" t="s">
        <v>9</v>
      </c>
      <c r="F6" s="230" t="s">
        <v>133</v>
      </c>
      <c r="G6" s="231" t="s">
        <v>132</v>
      </c>
      <c r="H6" s="233" t="s">
        <v>9</v>
      </c>
      <c r="I6" s="230" t="s">
        <v>133</v>
      </c>
      <c r="J6" s="231" t="s">
        <v>132</v>
      </c>
      <c r="K6" s="233" t="s">
        <v>9</v>
      </c>
      <c r="L6" s="230" t="s">
        <v>133</v>
      </c>
      <c r="M6" s="231" t="s">
        <v>132</v>
      </c>
      <c r="N6" s="233" t="s">
        <v>9</v>
      </c>
      <c r="O6" s="230" t="s">
        <v>133</v>
      </c>
      <c r="P6" s="231" t="s">
        <v>132</v>
      </c>
      <c r="Q6" s="233" t="s">
        <v>9</v>
      </c>
    </row>
    <row r="7" spans="1:17" ht="21.95" customHeight="1" x14ac:dyDescent="0.2">
      <c r="A7" s="352" t="s">
        <v>134</v>
      </c>
      <c r="B7" s="234" t="s">
        <v>135</v>
      </c>
      <c r="C7" s="254">
        <v>86</v>
      </c>
      <c r="D7" s="254">
        <v>170</v>
      </c>
      <c r="E7" s="255">
        <v>256</v>
      </c>
      <c r="F7" s="256">
        <v>24</v>
      </c>
      <c r="G7" s="254">
        <v>37</v>
      </c>
      <c r="H7" s="257">
        <v>61</v>
      </c>
      <c r="I7" s="256">
        <v>14</v>
      </c>
      <c r="J7" s="254">
        <v>16</v>
      </c>
      <c r="K7" s="257">
        <v>30</v>
      </c>
      <c r="L7" s="258">
        <f>F7/C7</f>
        <v>0.27906976744186046</v>
      </c>
      <c r="M7" s="259">
        <f t="shared" ref="M7:O8" si="0">G7/D7</f>
        <v>0.21764705882352942</v>
      </c>
      <c r="N7" s="260">
        <f t="shared" si="0"/>
        <v>0.23828125</v>
      </c>
      <c r="O7" s="258">
        <f>I7/F7</f>
        <v>0.58333333333333337</v>
      </c>
      <c r="P7" s="259">
        <f t="shared" ref="P7:Q8" si="1">J7/G7</f>
        <v>0.43243243243243246</v>
      </c>
      <c r="Q7" s="260">
        <f t="shared" si="1"/>
        <v>0.49180327868852458</v>
      </c>
    </row>
    <row r="8" spans="1:17" ht="21.95" customHeight="1" x14ac:dyDescent="0.2">
      <c r="A8" s="348"/>
      <c r="B8" s="152" t="s">
        <v>136</v>
      </c>
      <c r="C8" s="162">
        <v>165</v>
      </c>
      <c r="D8" s="162">
        <v>276</v>
      </c>
      <c r="E8" s="163">
        <v>441</v>
      </c>
      <c r="F8" s="164">
        <v>27</v>
      </c>
      <c r="G8" s="162">
        <v>77</v>
      </c>
      <c r="H8" s="165">
        <v>104</v>
      </c>
      <c r="I8" s="166">
        <v>16</v>
      </c>
      <c r="J8" s="162">
        <v>37</v>
      </c>
      <c r="K8" s="165">
        <v>53</v>
      </c>
      <c r="L8" s="167">
        <f t="shared" ref="L8:P80" si="2">F8/C8</f>
        <v>0.16363636363636364</v>
      </c>
      <c r="M8" s="168">
        <f t="shared" si="0"/>
        <v>0.27898550724637683</v>
      </c>
      <c r="N8" s="169">
        <f t="shared" si="0"/>
        <v>0.23582766439909297</v>
      </c>
      <c r="O8" s="167">
        <f t="shared" si="0"/>
        <v>0.59259259259259256</v>
      </c>
      <c r="P8" s="168">
        <f t="shared" si="1"/>
        <v>0.48051948051948051</v>
      </c>
      <c r="Q8" s="169">
        <f t="shared" si="1"/>
        <v>0.50961538461538458</v>
      </c>
    </row>
    <row r="9" spans="1:17" ht="21.95" customHeight="1" x14ac:dyDescent="0.2">
      <c r="A9" s="348"/>
      <c r="B9" s="152" t="s">
        <v>171</v>
      </c>
      <c r="C9" s="162">
        <v>154</v>
      </c>
      <c r="D9" s="162">
        <v>232</v>
      </c>
      <c r="E9" s="163">
        <v>386</v>
      </c>
      <c r="F9" s="164">
        <v>54</v>
      </c>
      <c r="G9" s="162">
        <v>66</v>
      </c>
      <c r="H9" s="165">
        <v>120</v>
      </c>
      <c r="I9" s="166">
        <v>20</v>
      </c>
      <c r="J9" s="162">
        <v>31</v>
      </c>
      <c r="K9" s="165">
        <v>51</v>
      </c>
      <c r="L9" s="167">
        <f t="shared" ref="L9:L68" si="3">F9/C9</f>
        <v>0.35064935064935066</v>
      </c>
      <c r="M9" s="168">
        <f t="shared" ref="M9:M68" si="4">G9/D9</f>
        <v>0.28448275862068967</v>
      </c>
      <c r="N9" s="169">
        <f t="shared" ref="N9:N68" si="5">H9/E9</f>
        <v>0.31088082901554404</v>
      </c>
      <c r="O9" s="167">
        <f t="shared" ref="O9:O65" si="6">I9/F9</f>
        <v>0.37037037037037035</v>
      </c>
      <c r="P9" s="168">
        <f t="shared" ref="P9:P69" si="7">J9/G9</f>
        <v>0.46969696969696972</v>
      </c>
      <c r="Q9" s="169">
        <f t="shared" ref="Q9:Q68" si="8">K9/H9</f>
        <v>0.42499999999999999</v>
      </c>
    </row>
    <row r="10" spans="1:17" ht="21.95" customHeight="1" x14ac:dyDescent="0.2">
      <c r="A10" s="348"/>
      <c r="B10" s="152" t="s">
        <v>172</v>
      </c>
      <c r="C10" s="162">
        <v>73</v>
      </c>
      <c r="D10" s="162">
        <v>76</v>
      </c>
      <c r="E10" s="163">
        <v>149</v>
      </c>
      <c r="F10" s="164">
        <v>26</v>
      </c>
      <c r="G10" s="162">
        <v>31</v>
      </c>
      <c r="H10" s="165">
        <v>57</v>
      </c>
      <c r="I10" s="166">
        <v>20</v>
      </c>
      <c r="J10" s="162">
        <v>19</v>
      </c>
      <c r="K10" s="165">
        <v>39</v>
      </c>
      <c r="L10" s="167">
        <f t="shared" ref="L10:Q10" si="9">F10/C10</f>
        <v>0.35616438356164382</v>
      </c>
      <c r="M10" s="168">
        <f t="shared" si="9"/>
        <v>0.40789473684210525</v>
      </c>
      <c r="N10" s="169">
        <f t="shared" si="9"/>
        <v>0.3825503355704698</v>
      </c>
      <c r="O10" s="167">
        <f t="shared" si="9"/>
        <v>0.76923076923076927</v>
      </c>
      <c r="P10" s="168">
        <f t="shared" si="9"/>
        <v>0.61290322580645162</v>
      </c>
      <c r="Q10" s="169">
        <f t="shared" si="9"/>
        <v>0.68421052631578949</v>
      </c>
    </row>
    <row r="11" spans="1:17" ht="21.95" customHeight="1" x14ac:dyDescent="0.2">
      <c r="A11" s="348"/>
      <c r="B11" s="335" t="s">
        <v>138</v>
      </c>
      <c r="C11" s="336">
        <v>340</v>
      </c>
      <c r="D11" s="336">
        <v>381</v>
      </c>
      <c r="E11" s="337">
        <v>721</v>
      </c>
      <c r="F11" s="338">
        <v>85</v>
      </c>
      <c r="G11" s="336">
        <v>77</v>
      </c>
      <c r="H11" s="339">
        <v>162</v>
      </c>
      <c r="I11" s="340">
        <v>56</v>
      </c>
      <c r="J11" s="336">
        <v>46</v>
      </c>
      <c r="K11" s="339">
        <v>102</v>
      </c>
      <c r="L11" s="341">
        <f t="shared" ref="L11:Q11" si="10">F11/C11</f>
        <v>0.25</v>
      </c>
      <c r="M11" s="342">
        <f t="shared" si="10"/>
        <v>0.20209973753280841</v>
      </c>
      <c r="N11" s="343">
        <f t="shared" si="10"/>
        <v>0.22468793342579751</v>
      </c>
      <c r="O11" s="341">
        <f t="shared" si="10"/>
        <v>0.6588235294117647</v>
      </c>
      <c r="P11" s="342">
        <f t="shared" si="10"/>
        <v>0.59740259740259738</v>
      </c>
      <c r="Q11" s="343">
        <f t="shared" si="10"/>
        <v>0.62962962962962965</v>
      </c>
    </row>
    <row r="12" spans="1:17" ht="21.95" customHeight="1" x14ac:dyDescent="0.2">
      <c r="A12" s="347" t="s">
        <v>139</v>
      </c>
      <c r="B12" s="279" t="s">
        <v>135</v>
      </c>
      <c r="C12" s="280">
        <v>57</v>
      </c>
      <c r="D12" s="280">
        <v>135</v>
      </c>
      <c r="E12" s="281">
        <v>192</v>
      </c>
      <c r="F12" s="282">
        <v>18</v>
      </c>
      <c r="G12" s="280">
        <v>45</v>
      </c>
      <c r="H12" s="283">
        <v>63</v>
      </c>
      <c r="I12" s="284">
        <v>8</v>
      </c>
      <c r="J12" s="280">
        <v>21</v>
      </c>
      <c r="K12" s="283">
        <v>29</v>
      </c>
      <c r="L12" s="285">
        <f t="shared" si="3"/>
        <v>0.31578947368421051</v>
      </c>
      <c r="M12" s="286">
        <f t="shared" si="4"/>
        <v>0.33333333333333331</v>
      </c>
      <c r="N12" s="287">
        <f t="shared" si="5"/>
        <v>0.328125</v>
      </c>
      <c r="O12" s="285">
        <f t="shared" si="6"/>
        <v>0.44444444444444442</v>
      </c>
      <c r="P12" s="286">
        <f t="shared" si="7"/>
        <v>0.46666666666666667</v>
      </c>
      <c r="Q12" s="287">
        <f t="shared" si="8"/>
        <v>0.46031746031746029</v>
      </c>
    </row>
    <row r="13" spans="1:17" ht="21.95" customHeight="1" x14ac:dyDescent="0.2">
      <c r="A13" s="348"/>
      <c r="B13" s="152" t="s">
        <v>136</v>
      </c>
      <c r="C13" s="162">
        <v>100</v>
      </c>
      <c r="D13" s="162">
        <v>231</v>
      </c>
      <c r="E13" s="163">
        <v>331</v>
      </c>
      <c r="F13" s="164">
        <v>25</v>
      </c>
      <c r="G13" s="162">
        <v>97</v>
      </c>
      <c r="H13" s="165">
        <v>122</v>
      </c>
      <c r="I13" s="166">
        <v>10</v>
      </c>
      <c r="J13" s="162">
        <v>31</v>
      </c>
      <c r="K13" s="165">
        <v>41</v>
      </c>
      <c r="L13" s="167">
        <f t="shared" si="3"/>
        <v>0.25</v>
      </c>
      <c r="M13" s="168">
        <f t="shared" si="4"/>
        <v>0.41991341991341991</v>
      </c>
      <c r="N13" s="169">
        <f t="shared" si="5"/>
        <v>0.36858006042296071</v>
      </c>
      <c r="O13" s="167">
        <f t="shared" si="6"/>
        <v>0.4</v>
      </c>
      <c r="P13" s="168">
        <f t="shared" si="7"/>
        <v>0.31958762886597936</v>
      </c>
      <c r="Q13" s="169">
        <f t="shared" si="8"/>
        <v>0.33606557377049179</v>
      </c>
    </row>
    <row r="14" spans="1:17" ht="21.95" customHeight="1" x14ac:dyDescent="0.2">
      <c r="A14" s="348"/>
      <c r="B14" s="152" t="s">
        <v>171</v>
      </c>
      <c r="C14" s="162">
        <v>108</v>
      </c>
      <c r="D14" s="162">
        <v>187</v>
      </c>
      <c r="E14" s="163">
        <v>295</v>
      </c>
      <c r="F14" s="164">
        <v>51</v>
      </c>
      <c r="G14" s="162">
        <v>87</v>
      </c>
      <c r="H14" s="165">
        <v>138</v>
      </c>
      <c r="I14" s="166">
        <v>26</v>
      </c>
      <c r="J14" s="162">
        <v>30</v>
      </c>
      <c r="K14" s="165">
        <v>56</v>
      </c>
      <c r="L14" s="167">
        <f t="shared" si="3"/>
        <v>0.47222222222222221</v>
      </c>
      <c r="M14" s="168">
        <f t="shared" si="4"/>
        <v>0.46524064171122997</v>
      </c>
      <c r="N14" s="169">
        <f t="shared" si="5"/>
        <v>0.46779661016949153</v>
      </c>
      <c r="O14" s="167">
        <f t="shared" si="6"/>
        <v>0.50980392156862742</v>
      </c>
      <c r="P14" s="168">
        <f t="shared" si="7"/>
        <v>0.34482758620689657</v>
      </c>
      <c r="Q14" s="169">
        <f t="shared" si="8"/>
        <v>0.40579710144927539</v>
      </c>
    </row>
    <row r="15" spans="1:17" ht="21.95" customHeight="1" x14ac:dyDescent="0.2">
      <c r="A15" s="348"/>
      <c r="B15" s="152" t="s">
        <v>172</v>
      </c>
      <c r="C15" s="162">
        <v>89</v>
      </c>
      <c r="D15" s="162">
        <v>107</v>
      </c>
      <c r="E15" s="163">
        <v>196</v>
      </c>
      <c r="F15" s="164">
        <v>44</v>
      </c>
      <c r="G15" s="162">
        <v>38</v>
      </c>
      <c r="H15" s="165">
        <v>82</v>
      </c>
      <c r="I15" s="166">
        <v>29</v>
      </c>
      <c r="J15" s="162">
        <v>22</v>
      </c>
      <c r="K15" s="165">
        <v>51</v>
      </c>
      <c r="L15" s="167">
        <f t="shared" si="3"/>
        <v>0.4943820224719101</v>
      </c>
      <c r="M15" s="168">
        <f t="shared" si="4"/>
        <v>0.35514018691588783</v>
      </c>
      <c r="N15" s="169">
        <f t="shared" si="5"/>
        <v>0.41836734693877553</v>
      </c>
      <c r="O15" s="167">
        <f t="shared" si="6"/>
        <v>0.65909090909090906</v>
      </c>
      <c r="P15" s="168">
        <f t="shared" si="7"/>
        <v>0.57894736842105265</v>
      </c>
      <c r="Q15" s="169">
        <f t="shared" si="8"/>
        <v>0.62195121951219512</v>
      </c>
    </row>
    <row r="16" spans="1:17" ht="21.95" customHeight="1" x14ac:dyDescent="0.2">
      <c r="A16" s="353"/>
      <c r="B16" s="153" t="s">
        <v>138</v>
      </c>
      <c r="C16" s="170">
        <v>391</v>
      </c>
      <c r="D16" s="170">
        <v>363</v>
      </c>
      <c r="E16" s="171">
        <v>754</v>
      </c>
      <c r="F16" s="172">
        <v>129</v>
      </c>
      <c r="G16" s="170">
        <v>130</v>
      </c>
      <c r="H16" s="173">
        <v>259</v>
      </c>
      <c r="I16" s="174">
        <v>77</v>
      </c>
      <c r="J16" s="170">
        <v>64</v>
      </c>
      <c r="K16" s="173">
        <v>141</v>
      </c>
      <c r="L16" s="175">
        <f t="shared" ref="L16:Q16" si="11">F16/C16</f>
        <v>0.32992327365728902</v>
      </c>
      <c r="M16" s="176">
        <f t="shared" si="11"/>
        <v>0.35812672176308541</v>
      </c>
      <c r="N16" s="177">
        <f t="shared" si="11"/>
        <v>0.34350132625994695</v>
      </c>
      <c r="O16" s="175">
        <f t="shared" si="11"/>
        <v>0.5968992248062015</v>
      </c>
      <c r="P16" s="176">
        <f t="shared" si="11"/>
        <v>0.49230769230769234</v>
      </c>
      <c r="Q16" s="177">
        <f t="shared" si="11"/>
        <v>0.54440154440154442</v>
      </c>
    </row>
    <row r="17" spans="1:17" ht="21.95" customHeight="1" x14ac:dyDescent="0.2">
      <c r="A17" s="348" t="s">
        <v>140</v>
      </c>
      <c r="B17" s="151" t="s">
        <v>135</v>
      </c>
      <c r="C17" s="154">
        <v>126</v>
      </c>
      <c r="D17" s="154">
        <v>120</v>
      </c>
      <c r="E17" s="155">
        <v>246</v>
      </c>
      <c r="F17" s="156">
        <v>38</v>
      </c>
      <c r="G17" s="154">
        <v>48</v>
      </c>
      <c r="H17" s="157">
        <v>86</v>
      </c>
      <c r="I17" s="158">
        <v>21</v>
      </c>
      <c r="J17" s="154">
        <v>16</v>
      </c>
      <c r="K17" s="157">
        <v>37</v>
      </c>
      <c r="L17" s="159">
        <f t="shared" si="3"/>
        <v>0.30158730158730157</v>
      </c>
      <c r="M17" s="160">
        <f t="shared" si="4"/>
        <v>0.4</v>
      </c>
      <c r="N17" s="161">
        <f t="shared" si="5"/>
        <v>0.34959349593495936</v>
      </c>
      <c r="O17" s="159">
        <f t="shared" si="6"/>
        <v>0.55263157894736847</v>
      </c>
      <c r="P17" s="160">
        <f t="shared" si="7"/>
        <v>0.33333333333333331</v>
      </c>
      <c r="Q17" s="161">
        <f t="shared" si="8"/>
        <v>0.43023255813953487</v>
      </c>
    </row>
    <row r="18" spans="1:17" ht="21.95" customHeight="1" x14ac:dyDescent="0.2">
      <c r="A18" s="348"/>
      <c r="B18" s="152" t="s">
        <v>136</v>
      </c>
      <c r="C18" s="162">
        <v>263</v>
      </c>
      <c r="D18" s="162">
        <v>219</v>
      </c>
      <c r="E18" s="163">
        <v>482</v>
      </c>
      <c r="F18" s="164">
        <v>84</v>
      </c>
      <c r="G18" s="162">
        <v>77</v>
      </c>
      <c r="H18" s="165">
        <v>161</v>
      </c>
      <c r="I18" s="166">
        <v>36</v>
      </c>
      <c r="J18" s="162">
        <v>25</v>
      </c>
      <c r="K18" s="165">
        <v>61</v>
      </c>
      <c r="L18" s="167">
        <f t="shared" si="3"/>
        <v>0.3193916349809886</v>
      </c>
      <c r="M18" s="168">
        <f t="shared" si="4"/>
        <v>0.35159817351598172</v>
      </c>
      <c r="N18" s="169">
        <f t="shared" si="5"/>
        <v>0.33402489626556015</v>
      </c>
      <c r="O18" s="167">
        <f t="shared" si="6"/>
        <v>0.42857142857142855</v>
      </c>
      <c r="P18" s="168">
        <f t="shared" si="7"/>
        <v>0.32467532467532467</v>
      </c>
      <c r="Q18" s="169">
        <f t="shared" si="8"/>
        <v>0.37888198757763975</v>
      </c>
    </row>
    <row r="19" spans="1:17" ht="21.95" customHeight="1" x14ac:dyDescent="0.2">
      <c r="A19" s="348"/>
      <c r="B19" s="152" t="s">
        <v>171</v>
      </c>
      <c r="C19" s="162">
        <v>270</v>
      </c>
      <c r="D19" s="162">
        <v>219</v>
      </c>
      <c r="E19" s="163">
        <v>489</v>
      </c>
      <c r="F19" s="164">
        <v>120</v>
      </c>
      <c r="G19" s="162">
        <v>90</v>
      </c>
      <c r="H19" s="165">
        <v>210</v>
      </c>
      <c r="I19" s="166">
        <v>45</v>
      </c>
      <c r="J19" s="162">
        <v>23</v>
      </c>
      <c r="K19" s="165">
        <v>68</v>
      </c>
      <c r="L19" s="167">
        <f t="shared" si="3"/>
        <v>0.44444444444444442</v>
      </c>
      <c r="M19" s="168">
        <f t="shared" si="4"/>
        <v>0.41095890410958902</v>
      </c>
      <c r="N19" s="169">
        <f t="shared" si="5"/>
        <v>0.42944785276073622</v>
      </c>
      <c r="O19" s="167">
        <f t="shared" si="6"/>
        <v>0.375</v>
      </c>
      <c r="P19" s="168">
        <f t="shared" si="7"/>
        <v>0.25555555555555554</v>
      </c>
      <c r="Q19" s="169">
        <f t="shared" si="8"/>
        <v>0.32380952380952382</v>
      </c>
    </row>
    <row r="20" spans="1:17" ht="21.95" customHeight="1" x14ac:dyDescent="0.2">
      <c r="A20" s="348"/>
      <c r="B20" s="152" t="s">
        <v>172</v>
      </c>
      <c r="C20" s="162">
        <v>242</v>
      </c>
      <c r="D20" s="162">
        <v>111</v>
      </c>
      <c r="E20" s="163">
        <v>353</v>
      </c>
      <c r="F20" s="164">
        <v>103</v>
      </c>
      <c r="G20" s="162">
        <v>42</v>
      </c>
      <c r="H20" s="165">
        <v>145</v>
      </c>
      <c r="I20" s="166">
        <v>71</v>
      </c>
      <c r="J20" s="162">
        <v>24</v>
      </c>
      <c r="K20" s="165">
        <v>95</v>
      </c>
      <c r="L20" s="167">
        <f t="shared" si="3"/>
        <v>0.42561983471074383</v>
      </c>
      <c r="M20" s="168">
        <f t="shared" si="4"/>
        <v>0.3783783783783784</v>
      </c>
      <c r="N20" s="169">
        <f t="shared" si="5"/>
        <v>0.41076487252124644</v>
      </c>
      <c r="O20" s="167">
        <f t="shared" si="6"/>
        <v>0.68932038834951459</v>
      </c>
      <c r="P20" s="168">
        <f t="shared" si="7"/>
        <v>0.5714285714285714</v>
      </c>
      <c r="Q20" s="169">
        <f t="shared" si="8"/>
        <v>0.65517241379310343</v>
      </c>
    </row>
    <row r="21" spans="1:17" ht="21.95" customHeight="1" x14ac:dyDescent="0.2">
      <c r="A21" s="348"/>
      <c r="B21" s="335" t="s">
        <v>138</v>
      </c>
      <c r="C21" s="336">
        <v>804</v>
      </c>
      <c r="D21" s="336">
        <v>437</v>
      </c>
      <c r="E21" s="337">
        <v>1241</v>
      </c>
      <c r="F21" s="338">
        <v>247</v>
      </c>
      <c r="G21" s="336">
        <v>123</v>
      </c>
      <c r="H21" s="339">
        <v>370</v>
      </c>
      <c r="I21" s="340">
        <v>143</v>
      </c>
      <c r="J21" s="336">
        <v>72</v>
      </c>
      <c r="K21" s="339">
        <v>215</v>
      </c>
      <c r="L21" s="341">
        <f t="shared" ref="L21:Q21" si="12">F21/C21</f>
        <v>0.30721393034825872</v>
      </c>
      <c r="M21" s="342">
        <f t="shared" si="12"/>
        <v>0.28146453089244849</v>
      </c>
      <c r="N21" s="343">
        <f t="shared" si="12"/>
        <v>0.29814665592264306</v>
      </c>
      <c r="O21" s="341">
        <f t="shared" si="12"/>
        <v>0.57894736842105265</v>
      </c>
      <c r="P21" s="342">
        <f t="shared" si="12"/>
        <v>0.58536585365853655</v>
      </c>
      <c r="Q21" s="343">
        <f t="shared" si="12"/>
        <v>0.58108108108108103</v>
      </c>
    </row>
    <row r="22" spans="1:17" ht="21.95" customHeight="1" x14ac:dyDescent="0.2">
      <c r="A22" s="347" t="s">
        <v>141</v>
      </c>
      <c r="B22" s="279" t="s">
        <v>135</v>
      </c>
      <c r="C22" s="280">
        <v>107</v>
      </c>
      <c r="D22" s="280">
        <v>227</v>
      </c>
      <c r="E22" s="281">
        <v>334</v>
      </c>
      <c r="F22" s="282">
        <v>33</v>
      </c>
      <c r="G22" s="280">
        <v>95</v>
      </c>
      <c r="H22" s="283">
        <v>128</v>
      </c>
      <c r="I22" s="284">
        <v>16</v>
      </c>
      <c r="J22" s="280">
        <v>39</v>
      </c>
      <c r="K22" s="283">
        <v>55</v>
      </c>
      <c r="L22" s="285">
        <f t="shared" si="3"/>
        <v>0.30841121495327101</v>
      </c>
      <c r="M22" s="286">
        <f t="shared" si="4"/>
        <v>0.41850220264317178</v>
      </c>
      <c r="N22" s="287">
        <f t="shared" si="5"/>
        <v>0.38323353293413176</v>
      </c>
      <c r="O22" s="285">
        <f t="shared" si="6"/>
        <v>0.48484848484848486</v>
      </c>
      <c r="P22" s="286">
        <f t="shared" si="7"/>
        <v>0.41052631578947368</v>
      </c>
      <c r="Q22" s="287">
        <f t="shared" si="8"/>
        <v>0.4296875</v>
      </c>
    </row>
    <row r="23" spans="1:17" ht="21.95" customHeight="1" x14ac:dyDescent="0.2">
      <c r="A23" s="348"/>
      <c r="B23" s="152" t="s">
        <v>136</v>
      </c>
      <c r="C23" s="162">
        <v>238</v>
      </c>
      <c r="D23" s="162">
        <v>413</v>
      </c>
      <c r="E23" s="163">
        <v>651</v>
      </c>
      <c r="F23" s="164">
        <v>68</v>
      </c>
      <c r="G23" s="162">
        <v>151</v>
      </c>
      <c r="H23" s="165">
        <v>219</v>
      </c>
      <c r="I23" s="166">
        <v>32</v>
      </c>
      <c r="J23" s="162">
        <v>59</v>
      </c>
      <c r="K23" s="165">
        <v>91</v>
      </c>
      <c r="L23" s="167">
        <f t="shared" si="3"/>
        <v>0.2857142857142857</v>
      </c>
      <c r="M23" s="168">
        <f t="shared" si="4"/>
        <v>0.36561743341404357</v>
      </c>
      <c r="N23" s="169">
        <f t="shared" si="5"/>
        <v>0.33640552995391704</v>
      </c>
      <c r="O23" s="167">
        <f t="shared" si="6"/>
        <v>0.47058823529411764</v>
      </c>
      <c r="P23" s="168">
        <f t="shared" si="7"/>
        <v>0.39072847682119205</v>
      </c>
      <c r="Q23" s="169">
        <f t="shared" si="8"/>
        <v>0.41552511415525112</v>
      </c>
    </row>
    <row r="24" spans="1:17" ht="21.95" customHeight="1" x14ac:dyDescent="0.2">
      <c r="A24" s="348"/>
      <c r="B24" s="152" t="s">
        <v>171</v>
      </c>
      <c r="C24" s="162">
        <v>275</v>
      </c>
      <c r="D24" s="162">
        <v>386</v>
      </c>
      <c r="E24" s="163">
        <v>661</v>
      </c>
      <c r="F24" s="164">
        <v>99</v>
      </c>
      <c r="G24" s="162">
        <v>156</v>
      </c>
      <c r="H24" s="165">
        <v>255</v>
      </c>
      <c r="I24" s="166">
        <v>49</v>
      </c>
      <c r="J24" s="162">
        <v>51</v>
      </c>
      <c r="K24" s="165">
        <v>100</v>
      </c>
      <c r="L24" s="167">
        <f t="shared" si="3"/>
        <v>0.36</v>
      </c>
      <c r="M24" s="168">
        <f t="shared" si="4"/>
        <v>0.40414507772020725</v>
      </c>
      <c r="N24" s="169">
        <f t="shared" si="5"/>
        <v>0.38577912254160363</v>
      </c>
      <c r="O24" s="167">
        <f t="shared" si="6"/>
        <v>0.49494949494949497</v>
      </c>
      <c r="P24" s="168">
        <f t="shared" si="7"/>
        <v>0.32692307692307693</v>
      </c>
      <c r="Q24" s="169">
        <f t="shared" si="8"/>
        <v>0.39215686274509803</v>
      </c>
    </row>
    <row r="25" spans="1:17" ht="21.95" customHeight="1" x14ac:dyDescent="0.2">
      <c r="A25" s="348"/>
      <c r="B25" s="152" t="s">
        <v>172</v>
      </c>
      <c r="C25" s="162">
        <v>145</v>
      </c>
      <c r="D25" s="162">
        <v>153</v>
      </c>
      <c r="E25" s="163">
        <v>298</v>
      </c>
      <c r="F25" s="164">
        <v>57</v>
      </c>
      <c r="G25" s="162">
        <v>62</v>
      </c>
      <c r="H25" s="165">
        <v>119</v>
      </c>
      <c r="I25" s="166">
        <v>41</v>
      </c>
      <c r="J25" s="162">
        <v>38</v>
      </c>
      <c r="K25" s="165">
        <v>79</v>
      </c>
      <c r="L25" s="167">
        <f t="shared" si="3"/>
        <v>0.39310344827586208</v>
      </c>
      <c r="M25" s="168">
        <f t="shared" si="4"/>
        <v>0.40522875816993464</v>
      </c>
      <c r="N25" s="169">
        <f t="shared" si="5"/>
        <v>0.39932885906040266</v>
      </c>
      <c r="O25" s="167">
        <f t="shared" si="6"/>
        <v>0.7192982456140351</v>
      </c>
      <c r="P25" s="168">
        <f t="shared" si="7"/>
        <v>0.61290322580645162</v>
      </c>
      <c r="Q25" s="169">
        <f t="shared" si="8"/>
        <v>0.66386554621848737</v>
      </c>
    </row>
    <row r="26" spans="1:17" ht="21.95" customHeight="1" x14ac:dyDescent="0.2">
      <c r="A26" s="353"/>
      <c r="B26" s="153" t="s">
        <v>138</v>
      </c>
      <c r="C26" s="170">
        <v>681</v>
      </c>
      <c r="D26" s="170">
        <v>604</v>
      </c>
      <c r="E26" s="171">
        <v>1285</v>
      </c>
      <c r="F26" s="172">
        <v>227</v>
      </c>
      <c r="G26" s="170">
        <v>181</v>
      </c>
      <c r="H26" s="173">
        <v>408</v>
      </c>
      <c r="I26" s="174">
        <v>150</v>
      </c>
      <c r="J26" s="170">
        <v>106</v>
      </c>
      <c r="K26" s="173">
        <v>256</v>
      </c>
      <c r="L26" s="175">
        <f t="shared" ref="L26:Q26" si="13">F26/C26</f>
        <v>0.33333333333333331</v>
      </c>
      <c r="M26" s="176">
        <f t="shared" si="13"/>
        <v>0.29966887417218541</v>
      </c>
      <c r="N26" s="177">
        <f t="shared" si="13"/>
        <v>0.31750972762645913</v>
      </c>
      <c r="O26" s="175">
        <f t="shared" si="13"/>
        <v>0.66079295154185025</v>
      </c>
      <c r="P26" s="176">
        <f t="shared" si="13"/>
        <v>0.58563535911602205</v>
      </c>
      <c r="Q26" s="177">
        <f t="shared" si="13"/>
        <v>0.62745098039215685</v>
      </c>
    </row>
    <row r="27" spans="1:17" ht="21.95" customHeight="1" x14ac:dyDescent="0.2">
      <c r="A27" s="348" t="s">
        <v>142</v>
      </c>
      <c r="B27" s="151" t="s">
        <v>135</v>
      </c>
      <c r="C27" s="154">
        <v>69</v>
      </c>
      <c r="D27" s="154">
        <v>351</v>
      </c>
      <c r="E27" s="155">
        <v>420</v>
      </c>
      <c r="F27" s="156">
        <v>28</v>
      </c>
      <c r="G27" s="154">
        <v>140</v>
      </c>
      <c r="H27" s="157">
        <v>168</v>
      </c>
      <c r="I27" s="158">
        <v>13</v>
      </c>
      <c r="J27" s="154">
        <v>57</v>
      </c>
      <c r="K27" s="157">
        <v>70</v>
      </c>
      <c r="L27" s="159">
        <f t="shared" si="3"/>
        <v>0.40579710144927539</v>
      </c>
      <c r="M27" s="160">
        <f t="shared" si="4"/>
        <v>0.39886039886039887</v>
      </c>
      <c r="N27" s="161">
        <f t="shared" si="5"/>
        <v>0.4</v>
      </c>
      <c r="O27" s="159">
        <f t="shared" si="6"/>
        <v>0.4642857142857143</v>
      </c>
      <c r="P27" s="160">
        <f t="shared" si="7"/>
        <v>0.40714285714285714</v>
      </c>
      <c r="Q27" s="161">
        <f t="shared" si="8"/>
        <v>0.41666666666666669</v>
      </c>
    </row>
    <row r="28" spans="1:17" ht="21.95" customHeight="1" x14ac:dyDescent="0.2">
      <c r="A28" s="348"/>
      <c r="B28" s="152" t="s">
        <v>136</v>
      </c>
      <c r="C28" s="162">
        <v>107</v>
      </c>
      <c r="D28" s="162">
        <v>571</v>
      </c>
      <c r="E28" s="163">
        <v>678</v>
      </c>
      <c r="F28" s="164">
        <v>28</v>
      </c>
      <c r="G28" s="162">
        <v>175</v>
      </c>
      <c r="H28" s="165">
        <v>203</v>
      </c>
      <c r="I28" s="166">
        <v>16</v>
      </c>
      <c r="J28" s="162">
        <v>60</v>
      </c>
      <c r="K28" s="165">
        <v>76</v>
      </c>
      <c r="L28" s="167">
        <f t="shared" si="3"/>
        <v>0.26168224299065418</v>
      </c>
      <c r="M28" s="168">
        <f t="shared" si="4"/>
        <v>0.30647985989492121</v>
      </c>
      <c r="N28" s="169">
        <f t="shared" si="5"/>
        <v>0.29941002949852508</v>
      </c>
      <c r="O28" s="167">
        <f t="shared" si="6"/>
        <v>0.5714285714285714</v>
      </c>
      <c r="P28" s="168">
        <f t="shared" si="7"/>
        <v>0.34285714285714286</v>
      </c>
      <c r="Q28" s="169">
        <f t="shared" si="8"/>
        <v>0.37438423645320196</v>
      </c>
    </row>
    <row r="29" spans="1:17" ht="21.95" customHeight="1" x14ac:dyDescent="0.2">
      <c r="A29" s="348"/>
      <c r="B29" s="152" t="s">
        <v>171</v>
      </c>
      <c r="C29" s="162">
        <v>82</v>
      </c>
      <c r="D29" s="162">
        <v>409</v>
      </c>
      <c r="E29" s="163">
        <v>491</v>
      </c>
      <c r="F29" s="164">
        <v>25</v>
      </c>
      <c r="G29" s="162">
        <v>183</v>
      </c>
      <c r="H29" s="165">
        <v>208</v>
      </c>
      <c r="I29" s="166">
        <v>12</v>
      </c>
      <c r="J29" s="162">
        <v>56</v>
      </c>
      <c r="K29" s="165">
        <v>68</v>
      </c>
      <c r="L29" s="167">
        <f t="shared" si="3"/>
        <v>0.3048780487804878</v>
      </c>
      <c r="M29" s="168">
        <f t="shared" si="4"/>
        <v>0.44743276283618583</v>
      </c>
      <c r="N29" s="169">
        <f t="shared" si="5"/>
        <v>0.42362525458248473</v>
      </c>
      <c r="O29" s="167">
        <f t="shared" si="6"/>
        <v>0.48</v>
      </c>
      <c r="P29" s="168">
        <f t="shared" si="7"/>
        <v>0.30601092896174864</v>
      </c>
      <c r="Q29" s="169">
        <f t="shared" si="8"/>
        <v>0.32692307692307693</v>
      </c>
    </row>
    <row r="30" spans="1:17" ht="21.95" customHeight="1" x14ac:dyDescent="0.2">
      <c r="A30" s="348"/>
      <c r="B30" s="152" t="s">
        <v>172</v>
      </c>
      <c r="C30" s="162">
        <v>115</v>
      </c>
      <c r="D30" s="162">
        <v>248</v>
      </c>
      <c r="E30" s="163">
        <v>363</v>
      </c>
      <c r="F30" s="164">
        <v>40</v>
      </c>
      <c r="G30" s="162">
        <v>88</v>
      </c>
      <c r="H30" s="165">
        <v>128</v>
      </c>
      <c r="I30" s="166">
        <v>26</v>
      </c>
      <c r="J30" s="162">
        <v>52</v>
      </c>
      <c r="K30" s="165">
        <v>78</v>
      </c>
      <c r="L30" s="167">
        <f t="shared" si="3"/>
        <v>0.34782608695652173</v>
      </c>
      <c r="M30" s="168">
        <f t="shared" si="4"/>
        <v>0.35483870967741937</v>
      </c>
      <c r="N30" s="169">
        <f t="shared" si="5"/>
        <v>0.35261707988980717</v>
      </c>
      <c r="O30" s="167">
        <f t="shared" si="6"/>
        <v>0.65</v>
      </c>
      <c r="P30" s="168">
        <f t="shared" si="7"/>
        <v>0.59090909090909094</v>
      </c>
      <c r="Q30" s="169">
        <f t="shared" si="8"/>
        <v>0.609375</v>
      </c>
    </row>
    <row r="31" spans="1:17" ht="21.95" customHeight="1" x14ac:dyDescent="0.2">
      <c r="A31" s="348"/>
      <c r="B31" s="335" t="s">
        <v>138</v>
      </c>
      <c r="C31" s="336">
        <v>344</v>
      </c>
      <c r="D31" s="336">
        <v>1047</v>
      </c>
      <c r="E31" s="337">
        <v>1391</v>
      </c>
      <c r="F31" s="338">
        <v>110</v>
      </c>
      <c r="G31" s="336">
        <v>301</v>
      </c>
      <c r="H31" s="339">
        <v>411</v>
      </c>
      <c r="I31" s="340">
        <v>73</v>
      </c>
      <c r="J31" s="336">
        <v>156</v>
      </c>
      <c r="K31" s="339">
        <v>229</v>
      </c>
      <c r="L31" s="341">
        <f t="shared" ref="L31:Q31" si="14">F31/C31</f>
        <v>0.31976744186046513</v>
      </c>
      <c r="M31" s="342">
        <f t="shared" si="14"/>
        <v>0.28748806112702963</v>
      </c>
      <c r="N31" s="343">
        <f t="shared" si="14"/>
        <v>0.29547088425593099</v>
      </c>
      <c r="O31" s="341">
        <f t="shared" si="14"/>
        <v>0.66363636363636369</v>
      </c>
      <c r="P31" s="342">
        <f t="shared" si="14"/>
        <v>0.51827242524916939</v>
      </c>
      <c r="Q31" s="343">
        <f t="shared" si="14"/>
        <v>0.55717761557177614</v>
      </c>
    </row>
    <row r="32" spans="1:17" ht="21.95" customHeight="1" x14ac:dyDescent="0.2">
      <c r="A32" s="347" t="s">
        <v>143</v>
      </c>
      <c r="B32" s="279" t="s">
        <v>135</v>
      </c>
      <c r="C32" s="280">
        <v>28</v>
      </c>
      <c r="D32" s="280">
        <v>162</v>
      </c>
      <c r="E32" s="281">
        <v>190</v>
      </c>
      <c r="F32" s="282">
        <v>11</v>
      </c>
      <c r="G32" s="280">
        <v>52</v>
      </c>
      <c r="H32" s="283">
        <v>63</v>
      </c>
      <c r="I32" s="284">
        <v>10</v>
      </c>
      <c r="J32" s="280">
        <v>20</v>
      </c>
      <c r="K32" s="283">
        <v>30</v>
      </c>
      <c r="L32" s="285">
        <f t="shared" si="3"/>
        <v>0.39285714285714285</v>
      </c>
      <c r="M32" s="286">
        <f t="shared" si="4"/>
        <v>0.32098765432098764</v>
      </c>
      <c r="N32" s="287">
        <f t="shared" si="5"/>
        <v>0.33157894736842103</v>
      </c>
      <c r="O32" s="285">
        <f t="shared" si="6"/>
        <v>0.90909090909090906</v>
      </c>
      <c r="P32" s="286">
        <f t="shared" si="7"/>
        <v>0.38461538461538464</v>
      </c>
      <c r="Q32" s="287">
        <f t="shared" si="8"/>
        <v>0.47619047619047616</v>
      </c>
    </row>
    <row r="33" spans="1:17" ht="21.95" customHeight="1" x14ac:dyDescent="0.2">
      <c r="A33" s="348"/>
      <c r="B33" s="152" t="s">
        <v>136</v>
      </c>
      <c r="C33" s="162">
        <v>43</v>
      </c>
      <c r="D33" s="162">
        <v>268</v>
      </c>
      <c r="E33" s="163">
        <v>311</v>
      </c>
      <c r="F33" s="164">
        <v>11</v>
      </c>
      <c r="G33" s="162">
        <v>78</v>
      </c>
      <c r="H33" s="165">
        <v>89</v>
      </c>
      <c r="I33" s="166">
        <v>7</v>
      </c>
      <c r="J33" s="162">
        <v>24</v>
      </c>
      <c r="K33" s="165">
        <v>31</v>
      </c>
      <c r="L33" s="167">
        <f t="shared" si="3"/>
        <v>0.2558139534883721</v>
      </c>
      <c r="M33" s="168">
        <f t="shared" si="4"/>
        <v>0.29104477611940299</v>
      </c>
      <c r="N33" s="169">
        <f t="shared" si="5"/>
        <v>0.2861736334405145</v>
      </c>
      <c r="O33" s="167">
        <f t="shared" si="6"/>
        <v>0.63636363636363635</v>
      </c>
      <c r="P33" s="168">
        <f t="shared" si="7"/>
        <v>0.30769230769230771</v>
      </c>
      <c r="Q33" s="169">
        <f t="shared" si="8"/>
        <v>0.34831460674157305</v>
      </c>
    </row>
    <row r="34" spans="1:17" ht="21.95" customHeight="1" x14ac:dyDescent="0.2">
      <c r="A34" s="348"/>
      <c r="B34" s="152" t="s">
        <v>137</v>
      </c>
      <c r="C34" s="162">
        <v>42</v>
      </c>
      <c r="D34" s="162">
        <v>134</v>
      </c>
      <c r="E34" s="163">
        <v>176</v>
      </c>
      <c r="F34" s="164">
        <v>20</v>
      </c>
      <c r="G34" s="162">
        <v>46</v>
      </c>
      <c r="H34" s="165">
        <v>66</v>
      </c>
      <c r="I34" s="166">
        <v>11</v>
      </c>
      <c r="J34" s="162">
        <v>16</v>
      </c>
      <c r="K34" s="165">
        <v>27</v>
      </c>
      <c r="L34" s="167">
        <f t="shared" si="3"/>
        <v>0.47619047619047616</v>
      </c>
      <c r="M34" s="168">
        <f t="shared" si="4"/>
        <v>0.34328358208955223</v>
      </c>
      <c r="N34" s="169">
        <f t="shared" si="5"/>
        <v>0.375</v>
      </c>
      <c r="O34" s="167">
        <f t="shared" si="6"/>
        <v>0.55000000000000004</v>
      </c>
      <c r="P34" s="168">
        <f t="shared" si="7"/>
        <v>0.34782608695652173</v>
      </c>
      <c r="Q34" s="169">
        <f t="shared" si="8"/>
        <v>0.40909090909090912</v>
      </c>
    </row>
    <row r="35" spans="1:17" ht="21.95" customHeight="1" x14ac:dyDescent="0.2">
      <c r="A35" s="348"/>
      <c r="B35" s="152" t="s">
        <v>172</v>
      </c>
      <c r="C35" s="162">
        <v>36</v>
      </c>
      <c r="D35" s="162">
        <v>74</v>
      </c>
      <c r="E35" s="163">
        <v>110</v>
      </c>
      <c r="F35" s="164">
        <v>16</v>
      </c>
      <c r="G35" s="162">
        <v>24</v>
      </c>
      <c r="H35" s="165">
        <v>40</v>
      </c>
      <c r="I35" s="166">
        <v>14</v>
      </c>
      <c r="J35" s="162">
        <v>13</v>
      </c>
      <c r="K35" s="165">
        <v>27</v>
      </c>
      <c r="L35" s="167">
        <f t="shared" ref="L35" si="15">F35/C35</f>
        <v>0.44444444444444442</v>
      </c>
      <c r="M35" s="168">
        <f t="shared" ref="M35" si="16">G35/D35</f>
        <v>0.32432432432432434</v>
      </c>
      <c r="N35" s="169">
        <f t="shared" ref="N35" si="17">H35/E35</f>
        <v>0.36363636363636365</v>
      </c>
      <c r="O35" s="167">
        <f t="shared" ref="O35" si="18">I35/F35</f>
        <v>0.875</v>
      </c>
      <c r="P35" s="168">
        <f t="shared" ref="P35" si="19">J35/G35</f>
        <v>0.54166666666666663</v>
      </c>
      <c r="Q35" s="169">
        <f t="shared" ref="Q35" si="20">K35/H35</f>
        <v>0.67500000000000004</v>
      </c>
    </row>
    <row r="36" spans="1:17" ht="21.95" customHeight="1" x14ac:dyDescent="0.2">
      <c r="A36" s="353"/>
      <c r="B36" s="153" t="s">
        <v>138</v>
      </c>
      <c r="C36" s="170">
        <v>139</v>
      </c>
      <c r="D36" s="170">
        <v>408</v>
      </c>
      <c r="E36" s="171">
        <v>547</v>
      </c>
      <c r="F36" s="172">
        <v>35</v>
      </c>
      <c r="G36" s="170">
        <v>121</v>
      </c>
      <c r="H36" s="173">
        <v>156</v>
      </c>
      <c r="I36" s="174">
        <v>19</v>
      </c>
      <c r="J36" s="170">
        <v>65</v>
      </c>
      <c r="K36" s="173">
        <v>84</v>
      </c>
      <c r="L36" s="175">
        <f t="shared" ref="L36" si="21">F36/C36</f>
        <v>0.25179856115107913</v>
      </c>
      <c r="M36" s="176">
        <f t="shared" ref="M36" si="22">G36/D36</f>
        <v>0.29656862745098039</v>
      </c>
      <c r="N36" s="177">
        <f t="shared" ref="N36" si="23">H36/E36</f>
        <v>0.28519195612431442</v>
      </c>
      <c r="O36" s="175">
        <f t="shared" ref="O36" si="24">I36/F36</f>
        <v>0.54285714285714282</v>
      </c>
      <c r="P36" s="176">
        <f t="shared" ref="P36" si="25">J36/G36</f>
        <v>0.53719008264462809</v>
      </c>
      <c r="Q36" s="177">
        <f t="shared" ref="Q36" si="26">K36/H36</f>
        <v>0.53846153846153844</v>
      </c>
    </row>
    <row r="37" spans="1:17" ht="21.95" customHeight="1" x14ac:dyDescent="0.2">
      <c r="A37" s="348" t="s">
        <v>144</v>
      </c>
      <c r="B37" s="151" t="s">
        <v>135</v>
      </c>
      <c r="C37" s="154">
        <v>52</v>
      </c>
      <c r="D37" s="154">
        <v>172</v>
      </c>
      <c r="E37" s="155">
        <v>224</v>
      </c>
      <c r="F37" s="156">
        <v>15</v>
      </c>
      <c r="G37" s="154">
        <v>62</v>
      </c>
      <c r="H37" s="157">
        <v>77</v>
      </c>
      <c r="I37" s="158">
        <v>9</v>
      </c>
      <c r="J37" s="154">
        <v>28</v>
      </c>
      <c r="K37" s="157">
        <v>37</v>
      </c>
      <c r="L37" s="159">
        <f t="shared" si="3"/>
        <v>0.28846153846153844</v>
      </c>
      <c r="M37" s="160">
        <f t="shared" si="4"/>
        <v>0.36046511627906974</v>
      </c>
      <c r="N37" s="161">
        <f t="shared" si="5"/>
        <v>0.34375</v>
      </c>
      <c r="O37" s="159">
        <f t="shared" si="6"/>
        <v>0.6</v>
      </c>
      <c r="P37" s="160">
        <f t="shared" si="7"/>
        <v>0.45161290322580644</v>
      </c>
      <c r="Q37" s="161">
        <f t="shared" si="8"/>
        <v>0.48051948051948051</v>
      </c>
    </row>
    <row r="38" spans="1:17" ht="21.95" customHeight="1" x14ac:dyDescent="0.2">
      <c r="A38" s="348"/>
      <c r="B38" s="152" t="s">
        <v>136</v>
      </c>
      <c r="C38" s="162">
        <v>101</v>
      </c>
      <c r="D38" s="162">
        <v>236</v>
      </c>
      <c r="E38" s="163">
        <v>337</v>
      </c>
      <c r="F38" s="164">
        <v>38</v>
      </c>
      <c r="G38" s="162">
        <v>71</v>
      </c>
      <c r="H38" s="165">
        <v>109</v>
      </c>
      <c r="I38" s="166">
        <v>20</v>
      </c>
      <c r="J38" s="162">
        <v>26</v>
      </c>
      <c r="K38" s="165">
        <v>46</v>
      </c>
      <c r="L38" s="167">
        <f t="shared" si="3"/>
        <v>0.37623762376237624</v>
      </c>
      <c r="M38" s="168">
        <f t="shared" si="4"/>
        <v>0.30084745762711862</v>
      </c>
      <c r="N38" s="169">
        <f t="shared" si="5"/>
        <v>0.32344213649851633</v>
      </c>
      <c r="O38" s="167">
        <f t="shared" si="6"/>
        <v>0.52631578947368418</v>
      </c>
      <c r="P38" s="168">
        <f t="shared" si="7"/>
        <v>0.36619718309859156</v>
      </c>
      <c r="Q38" s="169">
        <f t="shared" si="8"/>
        <v>0.42201834862385323</v>
      </c>
    </row>
    <row r="39" spans="1:17" ht="21.95" customHeight="1" x14ac:dyDescent="0.2">
      <c r="A39" s="348"/>
      <c r="B39" s="152" t="s">
        <v>171</v>
      </c>
      <c r="C39" s="162">
        <v>55</v>
      </c>
      <c r="D39" s="162">
        <v>165</v>
      </c>
      <c r="E39" s="163">
        <v>220</v>
      </c>
      <c r="F39" s="164">
        <v>22</v>
      </c>
      <c r="G39" s="162">
        <v>57</v>
      </c>
      <c r="H39" s="165">
        <v>79</v>
      </c>
      <c r="I39" s="166">
        <v>8</v>
      </c>
      <c r="J39" s="162">
        <v>20</v>
      </c>
      <c r="K39" s="165">
        <v>28</v>
      </c>
      <c r="L39" s="167">
        <f t="shared" si="3"/>
        <v>0.4</v>
      </c>
      <c r="M39" s="168">
        <f t="shared" si="4"/>
        <v>0.34545454545454546</v>
      </c>
      <c r="N39" s="169">
        <f t="shared" si="5"/>
        <v>0.35909090909090907</v>
      </c>
      <c r="O39" s="167">
        <f t="shared" si="6"/>
        <v>0.36363636363636365</v>
      </c>
      <c r="P39" s="168">
        <f t="shared" si="7"/>
        <v>0.35087719298245612</v>
      </c>
      <c r="Q39" s="169">
        <f t="shared" si="8"/>
        <v>0.35443037974683544</v>
      </c>
    </row>
    <row r="40" spans="1:17" ht="21.95" customHeight="1" x14ac:dyDescent="0.2">
      <c r="A40" s="348"/>
      <c r="B40" s="152" t="s">
        <v>172</v>
      </c>
      <c r="C40" s="162">
        <v>60</v>
      </c>
      <c r="D40" s="162">
        <v>66</v>
      </c>
      <c r="E40" s="163">
        <v>126</v>
      </c>
      <c r="F40" s="164">
        <v>25</v>
      </c>
      <c r="G40" s="162">
        <v>22</v>
      </c>
      <c r="H40" s="165">
        <v>47</v>
      </c>
      <c r="I40" s="166">
        <v>20</v>
      </c>
      <c r="J40" s="162">
        <v>12</v>
      </c>
      <c r="K40" s="165">
        <v>32</v>
      </c>
      <c r="L40" s="167">
        <f t="shared" si="3"/>
        <v>0.41666666666666669</v>
      </c>
      <c r="M40" s="168">
        <f t="shared" si="4"/>
        <v>0.33333333333333331</v>
      </c>
      <c r="N40" s="169">
        <f t="shared" si="5"/>
        <v>0.37301587301587302</v>
      </c>
      <c r="O40" s="167">
        <f t="shared" si="6"/>
        <v>0.8</v>
      </c>
      <c r="P40" s="168">
        <f t="shared" si="7"/>
        <v>0.54545454545454541</v>
      </c>
      <c r="Q40" s="169">
        <f t="shared" si="8"/>
        <v>0.68085106382978722</v>
      </c>
    </row>
    <row r="41" spans="1:17" ht="21.95" customHeight="1" x14ac:dyDescent="0.2">
      <c r="A41" s="348"/>
      <c r="B41" s="335" t="s">
        <v>138</v>
      </c>
      <c r="C41" s="336">
        <v>333</v>
      </c>
      <c r="D41" s="336">
        <v>441</v>
      </c>
      <c r="E41" s="337">
        <v>774</v>
      </c>
      <c r="F41" s="338">
        <v>129</v>
      </c>
      <c r="G41" s="336">
        <v>154</v>
      </c>
      <c r="H41" s="339">
        <v>283</v>
      </c>
      <c r="I41" s="340">
        <v>79</v>
      </c>
      <c r="J41" s="336">
        <v>80</v>
      </c>
      <c r="K41" s="339">
        <v>159</v>
      </c>
      <c r="L41" s="341">
        <f t="shared" ref="L41:Q41" si="27">F41/C41</f>
        <v>0.38738738738738737</v>
      </c>
      <c r="M41" s="342">
        <f t="shared" si="27"/>
        <v>0.34920634920634919</v>
      </c>
      <c r="N41" s="343">
        <f t="shared" si="27"/>
        <v>0.36563307493540054</v>
      </c>
      <c r="O41" s="341">
        <f t="shared" si="27"/>
        <v>0.61240310077519378</v>
      </c>
      <c r="P41" s="342">
        <f t="shared" si="27"/>
        <v>0.51948051948051943</v>
      </c>
      <c r="Q41" s="343">
        <f t="shared" si="27"/>
        <v>0.56183745583038869</v>
      </c>
    </row>
    <row r="42" spans="1:17" ht="21.95" customHeight="1" x14ac:dyDescent="0.2">
      <c r="A42" s="347" t="s">
        <v>145</v>
      </c>
      <c r="B42" s="279" t="s">
        <v>135</v>
      </c>
      <c r="C42" s="280">
        <v>15</v>
      </c>
      <c r="D42" s="280">
        <v>70</v>
      </c>
      <c r="E42" s="281">
        <v>85</v>
      </c>
      <c r="F42" s="282">
        <v>6</v>
      </c>
      <c r="G42" s="280">
        <v>26</v>
      </c>
      <c r="H42" s="283">
        <v>32</v>
      </c>
      <c r="I42" s="284">
        <v>4</v>
      </c>
      <c r="J42" s="280">
        <v>11</v>
      </c>
      <c r="K42" s="283">
        <v>15</v>
      </c>
      <c r="L42" s="285">
        <f t="shared" si="3"/>
        <v>0.4</v>
      </c>
      <c r="M42" s="286">
        <f t="shared" si="4"/>
        <v>0.37142857142857144</v>
      </c>
      <c r="N42" s="287">
        <f t="shared" si="5"/>
        <v>0.37647058823529411</v>
      </c>
      <c r="O42" s="285">
        <f t="shared" si="6"/>
        <v>0.66666666666666663</v>
      </c>
      <c r="P42" s="286">
        <f t="shared" si="7"/>
        <v>0.42307692307692307</v>
      </c>
      <c r="Q42" s="287">
        <f t="shared" si="8"/>
        <v>0.46875</v>
      </c>
    </row>
    <row r="43" spans="1:17" ht="21.95" customHeight="1" x14ac:dyDescent="0.2">
      <c r="A43" s="348"/>
      <c r="B43" s="152" t="s">
        <v>136</v>
      </c>
      <c r="C43" s="162">
        <v>28</v>
      </c>
      <c r="D43" s="162">
        <v>112</v>
      </c>
      <c r="E43" s="163">
        <v>140</v>
      </c>
      <c r="F43" s="164">
        <v>10</v>
      </c>
      <c r="G43" s="162">
        <v>42</v>
      </c>
      <c r="H43" s="165">
        <v>52</v>
      </c>
      <c r="I43" s="166">
        <v>5</v>
      </c>
      <c r="J43" s="162">
        <v>14</v>
      </c>
      <c r="K43" s="165">
        <v>19</v>
      </c>
      <c r="L43" s="167">
        <f t="shared" si="3"/>
        <v>0.35714285714285715</v>
      </c>
      <c r="M43" s="168">
        <f t="shared" si="4"/>
        <v>0.375</v>
      </c>
      <c r="N43" s="169">
        <f t="shared" si="5"/>
        <v>0.37142857142857144</v>
      </c>
      <c r="O43" s="167">
        <f t="shared" si="6"/>
        <v>0.5</v>
      </c>
      <c r="P43" s="168">
        <f t="shared" si="7"/>
        <v>0.33333333333333331</v>
      </c>
      <c r="Q43" s="169">
        <f t="shared" si="8"/>
        <v>0.36538461538461536</v>
      </c>
    </row>
    <row r="44" spans="1:17" ht="21.95" customHeight="1" x14ac:dyDescent="0.2">
      <c r="A44" s="348"/>
      <c r="B44" s="152" t="s">
        <v>137</v>
      </c>
      <c r="C44" s="162">
        <v>23</v>
      </c>
      <c r="D44" s="162">
        <v>87</v>
      </c>
      <c r="E44" s="163">
        <v>110</v>
      </c>
      <c r="F44" s="164">
        <v>10</v>
      </c>
      <c r="G44" s="162">
        <v>36</v>
      </c>
      <c r="H44" s="165">
        <v>46</v>
      </c>
      <c r="I44" s="166">
        <v>6</v>
      </c>
      <c r="J44" s="162">
        <v>15</v>
      </c>
      <c r="K44" s="165">
        <v>21</v>
      </c>
      <c r="L44" s="167">
        <f t="shared" si="3"/>
        <v>0.43478260869565216</v>
      </c>
      <c r="M44" s="168">
        <f t="shared" si="4"/>
        <v>0.41379310344827586</v>
      </c>
      <c r="N44" s="169">
        <f t="shared" si="5"/>
        <v>0.41818181818181815</v>
      </c>
      <c r="O44" s="167">
        <f t="shared" si="6"/>
        <v>0.6</v>
      </c>
      <c r="P44" s="168">
        <f t="shared" si="7"/>
        <v>0.41666666666666669</v>
      </c>
      <c r="Q44" s="169">
        <f t="shared" si="8"/>
        <v>0.45652173913043476</v>
      </c>
    </row>
    <row r="45" spans="1:17" ht="21.95" customHeight="1" x14ac:dyDescent="0.2">
      <c r="A45" s="348"/>
      <c r="B45" s="152" t="s">
        <v>172</v>
      </c>
      <c r="C45" s="162">
        <v>19</v>
      </c>
      <c r="D45" s="162">
        <v>30</v>
      </c>
      <c r="E45" s="163">
        <v>49</v>
      </c>
      <c r="F45" s="164">
        <v>4</v>
      </c>
      <c r="G45" s="162">
        <v>11</v>
      </c>
      <c r="H45" s="165">
        <v>15</v>
      </c>
      <c r="I45" s="166">
        <v>4</v>
      </c>
      <c r="J45" s="162">
        <v>9</v>
      </c>
      <c r="K45" s="165">
        <v>13</v>
      </c>
      <c r="L45" s="167">
        <f t="shared" si="3"/>
        <v>0.21052631578947367</v>
      </c>
      <c r="M45" s="168">
        <f t="shared" si="4"/>
        <v>0.36666666666666664</v>
      </c>
      <c r="N45" s="169">
        <f t="shared" si="5"/>
        <v>0.30612244897959184</v>
      </c>
      <c r="O45" s="167">
        <f t="shared" si="6"/>
        <v>1</v>
      </c>
      <c r="P45" s="168">
        <f t="shared" si="7"/>
        <v>0.81818181818181823</v>
      </c>
      <c r="Q45" s="169">
        <f t="shared" si="8"/>
        <v>0.8666666666666667</v>
      </c>
    </row>
    <row r="46" spans="1:17" ht="21.95" customHeight="1" x14ac:dyDescent="0.2">
      <c r="A46" s="353"/>
      <c r="B46" s="153" t="s">
        <v>138</v>
      </c>
      <c r="C46" s="170">
        <v>101</v>
      </c>
      <c r="D46" s="170">
        <v>199</v>
      </c>
      <c r="E46" s="171">
        <v>300</v>
      </c>
      <c r="F46" s="172">
        <v>27</v>
      </c>
      <c r="G46" s="170">
        <v>51</v>
      </c>
      <c r="H46" s="173">
        <v>78</v>
      </c>
      <c r="I46" s="174">
        <v>18</v>
      </c>
      <c r="J46" s="170">
        <v>34</v>
      </c>
      <c r="K46" s="173">
        <v>52</v>
      </c>
      <c r="L46" s="175">
        <f t="shared" ref="L46:Q46" si="28">F46/C46</f>
        <v>0.26732673267326734</v>
      </c>
      <c r="M46" s="176">
        <f t="shared" si="28"/>
        <v>0.25628140703517588</v>
      </c>
      <c r="N46" s="177">
        <f t="shared" si="28"/>
        <v>0.26</v>
      </c>
      <c r="O46" s="175">
        <f t="shared" si="28"/>
        <v>0.66666666666666663</v>
      </c>
      <c r="P46" s="176">
        <f t="shared" si="28"/>
        <v>0.66666666666666663</v>
      </c>
      <c r="Q46" s="177">
        <f t="shared" si="28"/>
        <v>0.66666666666666663</v>
      </c>
    </row>
    <row r="47" spans="1:17" ht="21.95" customHeight="1" x14ac:dyDescent="0.2">
      <c r="A47" s="348" t="s">
        <v>164</v>
      </c>
      <c r="B47" s="151" t="s">
        <v>135</v>
      </c>
      <c r="C47" s="154">
        <v>63</v>
      </c>
      <c r="D47" s="154">
        <v>418</v>
      </c>
      <c r="E47" s="155">
        <v>481</v>
      </c>
      <c r="F47" s="156">
        <v>22</v>
      </c>
      <c r="G47" s="154">
        <v>160</v>
      </c>
      <c r="H47" s="157">
        <v>182</v>
      </c>
      <c r="I47" s="158">
        <v>8</v>
      </c>
      <c r="J47" s="154">
        <v>69</v>
      </c>
      <c r="K47" s="157">
        <v>77</v>
      </c>
      <c r="L47" s="159">
        <f t="shared" si="3"/>
        <v>0.34920634920634919</v>
      </c>
      <c r="M47" s="160">
        <f t="shared" si="4"/>
        <v>0.38277511961722488</v>
      </c>
      <c r="N47" s="161">
        <f t="shared" si="5"/>
        <v>0.3783783783783784</v>
      </c>
      <c r="O47" s="159">
        <f t="shared" si="6"/>
        <v>0.36363636363636365</v>
      </c>
      <c r="P47" s="160">
        <f t="shared" si="7"/>
        <v>0.43125000000000002</v>
      </c>
      <c r="Q47" s="161">
        <f t="shared" si="8"/>
        <v>0.42307692307692307</v>
      </c>
    </row>
    <row r="48" spans="1:17" ht="21.95" customHeight="1" x14ac:dyDescent="0.2">
      <c r="A48" s="348"/>
      <c r="B48" s="152" t="s">
        <v>136</v>
      </c>
      <c r="C48" s="162">
        <v>106</v>
      </c>
      <c r="D48" s="162">
        <v>593</v>
      </c>
      <c r="E48" s="163">
        <v>699</v>
      </c>
      <c r="F48" s="164">
        <v>33</v>
      </c>
      <c r="G48" s="162">
        <v>207</v>
      </c>
      <c r="H48" s="165">
        <v>240</v>
      </c>
      <c r="I48" s="166">
        <v>15</v>
      </c>
      <c r="J48" s="162">
        <v>68</v>
      </c>
      <c r="K48" s="165">
        <v>83</v>
      </c>
      <c r="L48" s="167">
        <f t="shared" si="3"/>
        <v>0.31132075471698112</v>
      </c>
      <c r="M48" s="168">
        <f t="shared" si="4"/>
        <v>0.34907251264755479</v>
      </c>
      <c r="N48" s="169">
        <f t="shared" si="5"/>
        <v>0.34334763948497854</v>
      </c>
      <c r="O48" s="167">
        <f t="shared" si="6"/>
        <v>0.45454545454545453</v>
      </c>
      <c r="P48" s="168">
        <f t="shared" si="7"/>
        <v>0.32850241545893721</v>
      </c>
      <c r="Q48" s="169">
        <f t="shared" si="8"/>
        <v>0.34583333333333333</v>
      </c>
    </row>
    <row r="49" spans="1:17" ht="21.95" customHeight="1" x14ac:dyDescent="0.2">
      <c r="A49" s="348"/>
      <c r="B49" s="152" t="s">
        <v>171</v>
      </c>
      <c r="C49" s="162">
        <v>76</v>
      </c>
      <c r="D49" s="162">
        <v>469</v>
      </c>
      <c r="E49" s="163">
        <v>545</v>
      </c>
      <c r="F49" s="164">
        <v>28</v>
      </c>
      <c r="G49" s="162">
        <v>187</v>
      </c>
      <c r="H49" s="165">
        <v>215</v>
      </c>
      <c r="I49" s="166">
        <v>10</v>
      </c>
      <c r="J49" s="162">
        <v>58</v>
      </c>
      <c r="K49" s="165">
        <v>68</v>
      </c>
      <c r="L49" s="167">
        <f t="shared" si="3"/>
        <v>0.36842105263157893</v>
      </c>
      <c r="M49" s="168">
        <f t="shared" si="4"/>
        <v>0.39872068230277186</v>
      </c>
      <c r="N49" s="169">
        <f t="shared" si="5"/>
        <v>0.39449541284403672</v>
      </c>
      <c r="O49" s="167">
        <f t="shared" si="6"/>
        <v>0.35714285714285715</v>
      </c>
      <c r="P49" s="168">
        <f t="shared" si="7"/>
        <v>0.31016042780748665</v>
      </c>
      <c r="Q49" s="169">
        <f t="shared" si="8"/>
        <v>0.31627906976744186</v>
      </c>
    </row>
    <row r="50" spans="1:17" ht="21.95" customHeight="1" x14ac:dyDescent="0.2">
      <c r="A50" s="348"/>
      <c r="B50" s="152" t="s">
        <v>172</v>
      </c>
      <c r="C50" s="162">
        <v>70</v>
      </c>
      <c r="D50" s="162">
        <v>290</v>
      </c>
      <c r="E50" s="163">
        <v>360</v>
      </c>
      <c r="F50" s="164">
        <v>31</v>
      </c>
      <c r="G50" s="162">
        <v>121</v>
      </c>
      <c r="H50" s="165">
        <v>152</v>
      </c>
      <c r="I50" s="166">
        <v>18</v>
      </c>
      <c r="J50" s="162">
        <v>72</v>
      </c>
      <c r="K50" s="165">
        <v>90</v>
      </c>
      <c r="L50" s="167">
        <f t="shared" si="3"/>
        <v>0.44285714285714284</v>
      </c>
      <c r="M50" s="168">
        <f t="shared" si="4"/>
        <v>0.41724137931034483</v>
      </c>
      <c r="N50" s="169">
        <f t="shared" si="5"/>
        <v>0.42222222222222222</v>
      </c>
      <c r="O50" s="167">
        <f t="shared" si="6"/>
        <v>0.58064516129032262</v>
      </c>
      <c r="P50" s="168">
        <f t="shared" si="7"/>
        <v>0.5950413223140496</v>
      </c>
      <c r="Q50" s="169">
        <f t="shared" si="8"/>
        <v>0.59210526315789469</v>
      </c>
    </row>
    <row r="51" spans="1:17" ht="21.95" customHeight="1" x14ac:dyDescent="0.2">
      <c r="A51" s="348"/>
      <c r="B51" s="335" t="s">
        <v>138</v>
      </c>
      <c r="C51" s="336">
        <v>343</v>
      </c>
      <c r="D51" s="336">
        <v>1151</v>
      </c>
      <c r="E51" s="337">
        <v>1494</v>
      </c>
      <c r="F51" s="338">
        <v>118</v>
      </c>
      <c r="G51" s="336">
        <v>445</v>
      </c>
      <c r="H51" s="339">
        <v>563</v>
      </c>
      <c r="I51" s="340">
        <v>59</v>
      </c>
      <c r="J51" s="336">
        <v>224</v>
      </c>
      <c r="K51" s="339">
        <v>283</v>
      </c>
      <c r="L51" s="341">
        <f t="shared" ref="L51:Q51" si="29">F51/C51</f>
        <v>0.34402332361516036</v>
      </c>
      <c r="M51" s="342">
        <f t="shared" si="29"/>
        <v>0.38662033014769764</v>
      </c>
      <c r="N51" s="343">
        <f t="shared" si="29"/>
        <v>0.37684069611780457</v>
      </c>
      <c r="O51" s="341">
        <f t="shared" si="29"/>
        <v>0.5</v>
      </c>
      <c r="P51" s="342">
        <f t="shared" si="29"/>
        <v>0.50337078651685396</v>
      </c>
      <c r="Q51" s="343">
        <f t="shared" si="29"/>
        <v>0.50266429840142091</v>
      </c>
    </row>
    <row r="52" spans="1:17" ht="21.95" customHeight="1" x14ac:dyDescent="0.2">
      <c r="A52" s="347" t="s">
        <v>146</v>
      </c>
      <c r="B52" s="279" t="s">
        <v>135</v>
      </c>
      <c r="C52" s="280">
        <v>59</v>
      </c>
      <c r="D52" s="280">
        <v>172</v>
      </c>
      <c r="E52" s="281">
        <v>231</v>
      </c>
      <c r="F52" s="282">
        <v>9</v>
      </c>
      <c r="G52" s="280">
        <v>62</v>
      </c>
      <c r="H52" s="283">
        <v>71</v>
      </c>
      <c r="I52" s="284">
        <v>5</v>
      </c>
      <c r="J52" s="280">
        <v>26</v>
      </c>
      <c r="K52" s="283">
        <v>31</v>
      </c>
      <c r="L52" s="285">
        <f t="shared" si="3"/>
        <v>0.15254237288135594</v>
      </c>
      <c r="M52" s="286">
        <f t="shared" si="4"/>
        <v>0.36046511627906974</v>
      </c>
      <c r="N52" s="287">
        <f t="shared" si="5"/>
        <v>0.30735930735930733</v>
      </c>
      <c r="O52" s="285">
        <f t="shared" si="6"/>
        <v>0.55555555555555558</v>
      </c>
      <c r="P52" s="286">
        <f t="shared" si="7"/>
        <v>0.41935483870967744</v>
      </c>
      <c r="Q52" s="287">
        <f t="shared" si="8"/>
        <v>0.43661971830985913</v>
      </c>
    </row>
    <row r="53" spans="1:17" ht="21.95" customHeight="1" x14ac:dyDescent="0.2">
      <c r="A53" s="348"/>
      <c r="B53" s="152" t="s">
        <v>136</v>
      </c>
      <c r="C53" s="162">
        <v>127</v>
      </c>
      <c r="D53" s="162">
        <v>253</v>
      </c>
      <c r="E53" s="163">
        <v>380</v>
      </c>
      <c r="F53" s="164">
        <v>42</v>
      </c>
      <c r="G53" s="162">
        <v>81</v>
      </c>
      <c r="H53" s="165">
        <v>123</v>
      </c>
      <c r="I53" s="166">
        <v>22</v>
      </c>
      <c r="J53" s="162">
        <v>25</v>
      </c>
      <c r="K53" s="165">
        <v>47</v>
      </c>
      <c r="L53" s="167">
        <f t="shared" si="3"/>
        <v>0.33070866141732286</v>
      </c>
      <c r="M53" s="168">
        <f t="shared" si="4"/>
        <v>0.3201581027667984</v>
      </c>
      <c r="N53" s="169">
        <f t="shared" si="5"/>
        <v>0.3236842105263158</v>
      </c>
      <c r="O53" s="167">
        <f t="shared" si="6"/>
        <v>0.52380952380952384</v>
      </c>
      <c r="P53" s="168">
        <f t="shared" si="7"/>
        <v>0.30864197530864196</v>
      </c>
      <c r="Q53" s="169">
        <f t="shared" si="8"/>
        <v>0.38211382113821141</v>
      </c>
    </row>
    <row r="54" spans="1:17" ht="21.95" customHeight="1" x14ac:dyDescent="0.2">
      <c r="A54" s="348"/>
      <c r="B54" s="152" t="s">
        <v>171</v>
      </c>
      <c r="C54" s="162">
        <v>135</v>
      </c>
      <c r="D54" s="162">
        <v>179</v>
      </c>
      <c r="E54" s="163">
        <v>314</v>
      </c>
      <c r="F54" s="164">
        <v>44</v>
      </c>
      <c r="G54" s="162">
        <v>72</v>
      </c>
      <c r="H54" s="165">
        <v>116</v>
      </c>
      <c r="I54" s="166">
        <v>20</v>
      </c>
      <c r="J54" s="162">
        <v>28</v>
      </c>
      <c r="K54" s="165">
        <v>48</v>
      </c>
      <c r="L54" s="167">
        <f t="shared" si="3"/>
        <v>0.32592592592592595</v>
      </c>
      <c r="M54" s="168">
        <f t="shared" si="4"/>
        <v>0.4022346368715084</v>
      </c>
      <c r="N54" s="169">
        <f t="shared" si="5"/>
        <v>0.36942675159235666</v>
      </c>
      <c r="O54" s="167">
        <f t="shared" si="6"/>
        <v>0.45454545454545453</v>
      </c>
      <c r="P54" s="168">
        <f t="shared" si="7"/>
        <v>0.3888888888888889</v>
      </c>
      <c r="Q54" s="169">
        <f t="shared" si="8"/>
        <v>0.41379310344827586</v>
      </c>
    </row>
    <row r="55" spans="1:17" ht="21.95" customHeight="1" x14ac:dyDescent="0.2">
      <c r="A55" s="348"/>
      <c r="B55" s="152" t="s">
        <v>172</v>
      </c>
      <c r="C55" s="162">
        <v>102</v>
      </c>
      <c r="D55" s="162">
        <v>85</v>
      </c>
      <c r="E55" s="163">
        <v>187</v>
      </c>
      <c r="F55" s="164">
        <v>43</v>
      </c>
      <c r="G55" s="162">
        <v>30</v>
      </c>
      <c r="H55" s="165">
        <v>73</v>
      </c>
      <c r="I55" s="166">
        <v>31</v>
      </c>
      <c r="J55" s="162">
        <v>17</v>
      </c>
      <c r="K55" s="165">
        <v>48</v>
      </c>
      <c r="L55" s="167">
        <f t="shared" si="3"/>
        <v>0.42156862745098039</v>
      </c>
      <c r="M55" s="168">
        <f t="shared" si="4"/>
        <v>0.35294117647058826</v>
      </c>
      <c r="N55" s="169">
        <f t="shared" si="5"/>
        <v>0.39037433155080214</v>
      </c>
      <c r="O55" s="167">
        <f t="shared" si="6"/>
        <v>0.72093023255813948</v>
      </c>
      <c r="P55" s="168">
        <f t="shared" si="7"/>
        <v>0.56666666666666665</v>
      </c>
      <c r="Q55" s="169">
        <f t="shared" si="8"/>
        <v>0.65753424657534243</v>
      </c>
    </row>
    <row r="56" spans="1:17" ht="21.95" customHeight="1" x14ac:dyDescent="0.2">
      <c r="A56" s="353"/>
      <c r="B56" s="153" t="s">
        <v>138</v>
      </c>
      <c r="C56" s="170">
        <v>687</v>
      </c>
      <c r="D56" s="170">
        <v>558</v>
      </c>
      <c r="E56" s="171">
        <v>1245</v>
      </c>
      <c r="F56" s="172">
        <v>237</v>
      </c>
      <c r="G56" s="170">
        <v>191</v>
      </c>
      <c r="H56" s="173">
        <v>428</v>
      </c>
      <c r="I56" s="174">
        <v>147</v>
      </c>
      <c r="J56" s="170">
        <v>98</v>
      </c>
      <c r="K56" s="173">
        <v>245</v>
      </c>
      <c r="L56" s="175">
        <f t="shared" ref="L56:Q56" si="30">F56/C56</f>
        <v>0.34497816593886466</v>
      </c>
      <c r="M56" s="176">
        <f t="shared" si="30"/>
        <v>0.34229390681003585</v>
      </c>
      <c r="N56" s="177">
        <f t="shared" si="30"/>
        <v>0.34377510040160641</v>
      </c>
      <c r="O56" s="175">
        <f t="shared" si="30"/>
        <v>0.620253164556962</v>
      </c>
      <c r="P56" s="176">
        <f t="shared" si="30"/>
        <v>0.51308900523560208</v>
      </c>
      <c r="Q56" s="177">
        <f t="shared" si="30"/>
        <v>0.57242990654205606</v>
      </c>
    </row>
    <row r="57" spans="1:17" ht="21.95" customHeight="1" x14ac:dyDescent="0.2">
      <c r="A57" s="347" t="s">
        <v>147</v>
      </c>
      <c r="B57" s="279" t="s">
        <v>135</v>
      </c>
      <c r="C57" s="280">
        <v>35</v>
      </c>
      <c r="D57" s="280">
        <v>35</v>
      </c>
      <c r="E57" s="281">
        <v>70</v>
      </c>
      <c r="F57" s="282">
        <v>13</v>
      </c>
      <c r="G57" s="280">
        <v>14</v>
      </c>
      <c r="H57" s="283">
        <v>27</v>
      </c>
      <c r="I57" s="284">
        <v>8</v>
      </c>
      <c r="J57" s="280">
        <v>7</v>
      </c>
      <c r="K57" s="283">
        <v>15</v>
      </c>
      <c r="L57" s="285">
        <f t="shared" si="3"/>
        <v>0.37142857142857144</v>
      </c>
      <c r="M57" s="286">
        <f t="shared" si="4"/>
        <v>0.4</v>
      </c>
      <c r="N57" s="287">
        <f t="shared" si="5"/>
        <v>0.38571428571428573</v>
      </c>
      <c r="O57" s="285">
        <f t="shared" si="6"/>
        <v>0.61538461538461542</v>
      </c>
      <c r="P57" s="286">
        <f t="shared" si="7"/>
        <v>0.5</v>
      </c>
      <c r="Q57" s="287">
        <f t="shared" si="8"/>
        <v>0.55555555555555558</v>
      </c>
    </row>
    <row r="58" spans="1:17" ht="21.95" customHeight="1" x14ac:dyDescent="0.2">
      <c r="A58" s="348"/>
      <c r="B58" s="152" t="s">
        <v>136</v>
      </c>
      <c r="C58" s="162">
        <v>46</v>
      </c>
      <c r="D58" s="162">
        <v>65</v>
      </c>
      <c r="E58" s="163">
        <v>111</v>
      </c>
      <c r="F58" s="164">
        <v>15</v>
      </c>
      <c r="G58" s="162">
        <v>33</v>
      </c>
      <c r="H58" s="165">
        <v>48</v>
      </c>
      <c r="I58" s="166">
        <v>5</v>
      </c>
      <c r="J58" s="162">
        <v>11</v>
      </c>
      <c r="K58" s="165">
        <v>16</v>
      </c>
      <c r="L58" s="167">
        <f t="shared" si="3"/>
        <v>0.32608695652173914</v>
      </c>
      <c r="M58" s="168">
        <f t="shared" si="4"/>
        <v>0.50769230769230766</v>
      </c>
      <c r="N58" s="169">
        <f t="shared" si="5"/>
        <v>0.43243243243243246</v>
      </c>
      <c r="O58" s="167">
        <f t="shared" si="6"/>
        <v>0.33333333333333331</v>
      </c>
      <c r="P58" s="168">
        <f t="shared" si="7"/>
        <v>0.33333333333333331</v>
      </c>
      <c r="Q58" s="169">
        <f t="shared" si="8"/>
        <v>0.33333333333333331</v>
      </c>
    </row>
    <row r="59" spans="1:17" ht="21.95" customHeight="1" x14ac:dyDescent="0.2">
      <c r="A59" s="348"/>
      <c r="B59" s="152" t="s">
        <v>171</v>
      </c>
      <c r="C59" s="162">
        <v>43</v>
      </c>
      <c r="D59" s="162">
        <v>58</v>
      </c>
      <c r="E59" s="163">
        <v>101</v>
      </c>
      <c r="F59" s="164">
        <v>16</v>
      </c>
      <c r="G59" s="162">
        <v>24</v>
      </c>
      <c r="H59" s="165">
        <v>40</v>
      </c>
      <c r="I59" s="166">
        <v>6</v>
      </c>
      <c r="J59" s="162">
        <v>9</v>
      </c>
      <c r="K59" s="165">
        <v>15</v>
      </c>
      <c r="L59" s="167">
        <f t="shared" si="3"/>
        <v>0.37209302325581395</v>
      </c>
      <c r="M59" s="168">
        <f t="shared" si="4"/>
        <v>0.41379310344827586</v>
      </c>
      <c r="N59" s="169">
        <f t="shared" si="5"/>
        <v>0.39603960396039606</v>
      </c>
      <c r="O59" s="167">
        <f t="shared" si="6"/>
        <v>0.375</v>
      </c>
      <c r="P59" s="168">
        <f t="shared" si="7"/>
        <v>0.375</v>
      </c>
      <c r="Q59" s="169">
        <f t="shared" si="8"/>
        <v>0.375</v>
      </c>
    </row>
    <row r="60" spans="1:17" ht="21.95" customHeight="1" x14ac:dyDescent="0.2">
      <c r="A60" s="348"/>
      <c r="B60" s="152" t="s">
        <v>172</v>
      </c>
      <c r="C60" s="162">
        <v>26</v>
      </c>
      <c r="D60" s="162">
        <v>16</v>
      </c>
      <c r="E60" s="163">
        <v>42</v>
      </c>
      <c r="F60" s="164">
        <v>10</v>
      </c>
      <c r="G60" s="162">
        <v>9</v>
      </c>
      <c r="H60" s="165">
        <v>19</v>
      </c>
      <c r="I60" s="166">
        <v>8</v>
      </c>
      <c r="J60" s="162">
        <v>3</v>
      </c>
      <c r="K60" s="165">
        <v>11</v>
      </c>
      <c r="L60" s="167">
        <f t="shared" si="3"/>
        <v>0.38461538461538464</v>
      </c>
      <c r="M60" s="168">
        <f t="shared" si="4"/>
        <v>0.5625</v>
      </c>
      <c r="N60" s="169">
        <f t="shared" si="5"/>
        <v>0.45238095238095238</v>
      </c>
      <c r="O60" s="167">
        <f t="shared" si="6"/>
        <v>0.8</v>
      </c>
      <c r="P60" s="168">
        <f t="shared" si="7"/>
        <v>0.33333333333333331</v>
      </c>
      <c r="Q60" s="169">
        <f t="shared" si="8"/>
        <v>0.57894736842105265</v>
      </c>
    </row>
    <row r="61" spans="1:17" ht="21.95" customHeight="1" x14ac:dyDescent="0.2">
      <c r="A61" s="353"/>
      <c r="B61" s="153" t="s">
        <v>138</v>
      </c>
      <c r="C61" s="170">
        <v>206</v>
      </c>
      <c r="D61" s="170">
        <v>147</v>
      </c>
      <c r="E61" s="171">
        <v>353</v>
      </c>
      <c r="F61" s="172">
        <v>76</v>
      </c>
      <c r="G61" s="170">
        <v>56</v>
      </c>
      <c r="H61" s="173">
        <v>132</v>
      </c>
      <c r="I61" s="174">
        <v>41</v>
      </c>
      <c r="J61" s="170">
        <v>31</v>
      </c>
      <c r="K61" s="173">
        <v>72</v>
      </c>
      <c r="L61" s="175">
        <f t="shared" ref="L61:Q61" si="31">F61/C61</f>
        <v>0.36893203883495146</v>
      </c>
      <c r="M61" s="176">
        <f t="shared" si="31"/>
        <v>0.38095238095238093</v>
      </c>
      <c r="N61" s="177">
        <f t="shared" si="31"/>
        <v>0.37393767705382436</v>
      </c>
      <c r="O61" s="175">
        <f t="shared" si="31"/>
        <v>0.53947368421052633</v>
      </c>
      <c r="P61" s="176">
        <f t="shared" si="31"/>
        <v>0.5535714285714286</v>
      </c>
      <c r="Q61" s="177">
        <f t="shared" si="31"/>
        <v>0.54545454545454541</v>
      </c>
    </row>
    <row r="62" spans="1:17" ht="21.95" customHeight="1" x14ac:dyDescent="0.2">
      <c r="A62" s="348" t="s">
        <v>148</v>
      </c>
      <c r="B62" s="151" t="s">
        <v>135</v>
      </c>
      <c r="C62" s="154">
        <v>22</v>
      </c>
      <c r="D62" s="154">
        <v>66</v>
      </c>
      <c r="E62" s="155">
        <v>88</v>
      </c>
      <c r="F62" s="156">
        <v>11</v>
      </c>
      <c r="G62" s="154">
        <v>24</v>
      </c>
      <c r="H62" s="157">
        <v>35</v>
      </c>
      <c r="I62" s="158">
        <v>7</v>
      </c>
      <c r="J62" s="154">
        <v>9</v>
      </c>
      <c r="K62" s="157">
        <v>16</v>
      </c>
      <c r="L62" s="159">
        <f t="shared" si="3"/>
        <v>0.5</v>
      </c>
      <c r="M62" s="160">
        <f t="shared" si="4"/>
        <v>0.36363636363636365</v>
      </c>
      <c r="N62" s="161">
        <f t="shared" si="5"/>
        <v>0.39772727272727271</v>
      </c>
      <c r="O62" s="159">
        <f t="shared" si="6"/>
        <v>0.63636363636363635</v>
      </c>
      <c r="P62" s="160">
        <f t="shared" si="7"/>
        <v>0.375</v>
      </c>
      <c r="Q62" s="161">
        <f t="shared" si="8"/>
        <v>0.45714285714285713</v>
      </c>
    </row>
    <row r="63" spans="1:17" ht="21.95" customHeight="1" x14ac:dyDescent="0.2">
      <c r="A63" s="348"/>
      <c r="B63" s="152" t="s">
        <v>136</v>
      </c>
      <c r="C63" s="162">
        <v>63</v>
      </c>
      <c r="D63" s="162">
        <v>106</v>
      </c>
      <c r="E63" s="163">
        <v>169</v>
      </c>
      <c r="F63" s="164">
        <v>22</v>
      </c>
      <c r="G63" s="162">
        <v>47</v>
      </c>
      <c r="H63" s="165">
        <v>69</v>
      </c>
      <c r="I63" s="166">
        <v>8</v>
      </c>
      <c r="J63" s="162">
        <v>19</v>
      </c>
      <c r="K63" s="165">
        <v>27</v>
      </c>
      <c r="L63" s="167">
        <f t="shared" si="3"/>
        <v>0.34920634920634919</v>
      </c>
      <c r="M63" s="168">
        <f t="shared" si="4"/>
        <v>0.44339622641509435</v>
      </c>
      <c r="N63" s="169">
        <f t="shared" si="5"/>
        <v>0.40828402366863903</v>
      </c>
      <c r="O63" s="167">
        <f t="shared" si="6"/>
        <v>0.36363636363636365</v>
      </c>
      <c r="P63" s="168">
        <f t="shared" si="7"/>
        <v>0.40425531914893614</v>
      </c>
      <c r="Q63" s="169">
        <f t="shared" si="8"/>
        <v>0.39130434782608697</v>
      </c>
    </row>
    <row r="64" spans="1:17" ht="21.95" customHeight="1" x14ac:dyDescent="0.2">
      <c r="A64" s="348"/>
      <c r="B64" s="152" t="s">
        <v>137</v>
      </c>
      <c r="C64" s="162">
        <v>85</v>
      </c>
      <c r="D64" s="162">
        <v>109</v>
      </c>
      <c r="E64" s="163">
        <v>194</v>
      </c>
      <c r="F64" s="164">
        <v>51</v>
      </c>
      <c r="G64" s="162">
        <v>64</v>
      </c>
      <c r="H64" s="165">
        <v>115</v>
      </c>
      <c r="I64" s="166">
        <v>17</v>
      </c>
      <c r="J64" s="162">
        <v>11</v>
      </c>
      <c r="K64" s="165">
        <v>28</v>
      </c>
      <c r="L64" s="167">
        <f t="shared" si="3"/>
        <v>0.6</v>
      </c>
      <c r="M64" s="168">
        <f t="shared" si="4"/>
        <v>0.58715596330275233</v>
      </c>
      <c r="N64" s="169">
        <f t="shared" si="5"/>
        <v>0.59278350515463918</v>
      </c>
      <c r="O64" s="167">
        <f t="shared" si="6"/>
        <v>0.33333333333333331</v>
      </c>
      <c r="P64" s="168">
        <f t="shared" si="7"/>
        <v>0.171875</v>
      </c>
      <c r="Q64" s="169">
        <f t="shared" si="8"/>
        <v>0.24347826086956523</v>
      </c>
    </row>
    <row r="65" spans="1:17" ht="21.95" customHeight="1" x14ac:dyDescent="0.2">
      <c r="A65" s="348"/>
      <c r="B65" s="152" t="s">
        <v>172</v>
      </c>
      <c r="C65" s="162">
        <v>33</v>
      </c>
      <c r="D65" s="162">
        <v>37</v>
      </c>
      <c r="E65" s="163">
        <v>70</v>
      </c>
      <c r="F65" s="164">
        <v>11</v>
      </c>
      <c r="G65" s="162">
        <v>14</v>
      </c>
      <c r="H65" s="165">
        <v>25</v>
      </c>
      <c r="I65" s="166">
        <v>6</v>
      </c>
      <c r="J65" s="162">
        <v>11</v>
      </c>
      <c r="K65" s="165">
        <v>17</v>
      </c>
      <c r="L65" s="167">
        <f t="shared" si="3"/>
        <v>0.33333333333333331</v>
      </c>
      <c r="M65" s="168">
        <f t="shared" si="4"/>
        <v>0.3783783783783784</v>
      </c>
      <c r="N65" s="169">
        <f t="shared" si="5"/>
        <v>0.35714285714285715</v>
      </c>
      <c r="O65" s="167">
        <f t="shared" si="6"/>
        <v>0.54545454545454541</v>
      </c>
      <c r="P65" s="168">
        <f t="shared" si="7"/>
        <v>0.7857142857142857</v>
      </c>
      <c r="Q65" s="169">
        <f t="shared" si="8"/>
        <v>0.68</v>
      </c>
    </row>
    <row r="66" spans="1:17" ht="21.95" customHeight="1" x14ac:dyDescent="0.2">
      <c r="A66" s="348"/>
      <c r="B66" s="151" t="s">
        <v>138</v>
      </c>
      <c r="C66" s="154">
        <v>297</v>
      </c>
      <c r="D66" s="154">
        <v>277</v>
      </c>
      <c r="E66" s="155">
        <v>574</v>
      </c>
      <c r="F66" s="156">
        <v>87</v>
      </c>
      <c r="G66" s="154">
        <v>106</v>
      </c>
      <c r="H66" s="157">
        <v>193</v>
      </c>
      <c r="I66" s="158">
        <v>43</v>
      </c>
      <c r="J66" s="154">
        <v>61</v>
      </c>
      <c r="K66" s="157">
        <v>104</v>
      </c>
      <c r="L66" s="159">
        <f t="shared" ref="L66:Q67" si="32">F66/C66</f>
        <v>0.29292929292929293</v>
      </c>
      <c r="M66" s="160">
        <f t="shared" si="32"/>
        <v>0.38267148014440433</v>
      </c>
      <c r="N66" s="161">
        <f t="shared" si="32"/>
        <v>0.33623693379790942</v>
      </c>
      <c r="O66" s="175">
        <f t="shared" si="32"/>
        <v>0.4942528735632184</v>
      </c>
      <c r="P66" s="176">
        <f t="shared" si="32"/>
        <v>0.57547169811320753</v>
      </c>
      <c r="Q66" s="177">
        <f t="shared" si="32"/>
        <v>0.53886010362694303</v>
      </c>
    </row>
    <row r="67" spans="1:17" ht="21.95" customHeight="1" x14ac:dyDescent="0.2">
      <c r="A67" s="347" t="s">
        <v>149</v>
      </c>
      <c r="B67" s="279" t="s">
        <v>135</v>
      </c>
      <c r="C67" s="280">
        <v>1</v>
      </c>
      <c r="D67" s="280">
        <v>2</v>
      </c>
      <c r="E67" s="281">
        <v>3</v>
      </c>
      <c r="F67" s="282"/>
      <c r="G67" s="280">
        <v>1</v>
      </c>
      <c r="H67" s="283">
        <v>1</v>
      </c>
      <c r="I67" s="284"/>
      <c r="J67" s="280"/>
      <c r="K67" s="283"/>
      <c r="L67" s="285">
        <f t="shared" si="3"/>
        <v>0</v>
      </c>
      <c r="M67" s="286">
        <f t="shared" si="4"/>
        <v>0.5</v>
      </c>
      <c r="N67" s="287">
        <f t="shared" si="5"/>
        <v>0.33333333333333331</v>
      </c>
      <c r="O67" s="159"/>
      <c r="P67" s="160">
        <f t="shared" si="32"/>
        <v>0</v>
      </c>
      <c r="Q67" s="161">
        <f t="shared" si="32"/>
        <v>0</v>
      </c>
    </row>
    <row r="68" spans="1:17" ht="21.95" customHeight="1" x14ac:dyDescent="0.2">
      <c r="A68" s="348"/>
      <c r="B68" s="152" t="s">
        <v>136</v>
      </c>
      <c r="C68" s="162">
        <v>1</v>
      </c>
      <c r="D68" s="162">
        <v>7</v>
      </c>
      <c r="E68" s="163">
        <v>8</v>
      </c>
      <c r="F68" s="164"/>
      <c r="G68" s="162">
        <v>5</v>
      </c>
      <c r="H68" s="165">
        <v>5</v>
      </c>
      <c r="I68" s="166"/>
      <c r="J68" s="162">
        <v>3</v>
      </c>
      <c r="K68" s="165">
        <v>3</v>
      </c>
      <c r="L68" s="167">
        <f t="shared" si="3"/>
        <v>0</v>
      </c>
      <c r="M68" s="168">
        <f t="shared" si="4"/>
        <v>0.7142857142857143</v>
      </c>
      <c r="N68" s="169">
        <f t="shared" si="5"/>
        <v>0.625</v>
      </c>
      <c r="O68" s="167"/>
      <c r="P68" s="168">
        <f t="shared" si="7"/>
        <v>0.6</v>
      </c>
      <c r="Q68" s="169">
        <f t="shared" si="8"/>
        <v>0.6</v>
      </c>
    </row>
    <row r="69" spans="1:17" ht="21.95" customHeight="1" x14ac:dyDescent="0.2">
      <c r="A69" s="348"/>
      <c r="B69" s="152" t="s">
        <v>171</v>
      </c>
      <c r="C69" s="162">
        <v>2</v>
      </c>
      <c r="D69" s="162">
        <v>6</v>
      </c>
      <c r="E69" s="163">
        <v>8</v>
      </c>
      <c r="F69" s="164">
        <v>1</v>
      </c>
      <c r="G69" s="162">
        <v>2</v>
      </c>
      <c r="H69" s="165">
        <v>3</v>
      </c>
      <c r="I69" s="166">
        <v>1</v>
      </c>
      <c r="J69" s="162"/>
      <c r="K69" s="165">
        <v>1</v>
      </c>
      <c r="L69" s="167">
        <f t="shared" ref="L69" si="33">F69/C69</f>
        <v>0.5</v>
      </c>
      <c r="M69" s="168">
        <f t="shared" ref="M69" si="34">G69/D69</f>
        <v>0.33333333333333331</v>
      </c>
      <c r="N69" s="169">
        <f t="shared" ref="N69" si="35">H69/E69</f>
        <v>0.375</v>
      </c>
      <c r="O69" s="167">
        <f>I69/F69</f>
        <v>1</v>
      </c>
      <c r="P69" s="168">
        <f t="shared" si="7"/>
        <v>0</v>
      </c>
      <c r="Q69" s="169">
        <f t="shared" ref="Q69" si="36">K69/H69</f>
        <v>0.33333333333333331</v>
      </c>
    </row>
    <row r="70" spans="1:17" ht="21.95" customHeight="1" x14ac:dyDescent="0.2">
      <c r="A70" s="348"/>
      <c r="B70" s="152" t="s">
        <v>172</v>
      </c>
      <c r="C70" s="166"/>
      <c r="D70" s="162"/>
      <c r="E70" s="163"/>
      <c r="F70" s="164"/>
      <c r="G70" s="162"/>
      <c r="H70" s="165"/>
      <c r="I70" s="166"/>
      <c r="J70" s="162"/>
      <c r="K70" s="165"/>
      <c r="L70" s="167"/>
      <c r="M70" s="168"/>
      <c r="N70" s="169"/>
      <c r="O70" s="167"/>
      <c r="P70" s="168"/>
      <c r="Q70" s="169"/>
    </row>
    <row r="71" spans="1:17" ht="21.95" customHeight="1" x14ac:dyDescent="0.2">
      <c r="A71" s="348"/>
      <c r="B71" s="151" t="s">
        <v>138</v>
      </c>
      <c r="C71" s="156">
        <v>3</v>
      </c>
      <c r="D71" s="154">
        <v>4</v>
      </c>
      <c r="E71" s="155">
        <v>7</v>
      </c>
      <c r="F71" s="156"/>
      <c r="G71" s="154">
        <v>1</v>
      </c>
      <c r="H71" s="157">
        <v>1</v>
      </c>
      <c r="I71" s="158"/>
      <c r="J71" s="154">
        <v>1</v>
      </c>
      <c r="K71" s="157">
        <v>1</v>
      </c>
      <c r="L71" s="159">
        <f>F71/C71</f>
        <v>0</v>
      </c>
      <c r="M71" s="160">
        <f>G71/D71</f>
        <v>0.25</v>
      </c>
      <c r="N71" s="161">
        <f>H71/E71</f>
        <v>0.14285714285714285</v>
      </c>
      <c r="O71" s="167"/>
      <c r="P71" s="168">
        <f t="shared" ref="P71" si="37">J71/G71</f>
        <v>1</v>
      </c>
      <c r="Q71" s="169">
        <f t="shared" ref="Q71" si="38">K71/H71</f>
        <v>1</v>
      </c>
    </row>
    <row r="72" spans="1:17" ht="21.95" customHeight="1" x14ac:dyDescent="0.2">
      <c r="A72" s="347" t="s">
        <v>181</v>
      </c>
      <c r="B72" s="279" t="s">
        <v>135</v>
      </c>
      <c r="C72" s="282"/>
      <c r="D72" s="280"/>
      <c r="E72" s="281"/>
      <c r="F72" s="282"/>
      <c r="G72" s="280"/>
      <c r="H72" s="283"/>
      <c r="I72" s="284"/>
      <c r="J72" s="280"/>
      <c r="K72" s="283"/>
      <c r="L72" s="285"/>
      <c r="M72" s="286"/>
      <c r="N72" s="287"/>
      <c r="O72" s="285"/>
      <c r="P72" s="286"/>
      <c r="Q72" s="287"/>
    </row>
    <row r="73" spans="1:17" ht="21.95" customHeight="1" x14ac:dyDescent="0.2">
      <c r="A73" s="348"/>
      <c r="B73" s="152" t="s">
        <v>136</v>
      </c>
      <c r="C73" s="164">
        <v>1</v>
      </c>
      <c r="D73" s="162"/>
      <c r="E73" s="163">
        <v>1</v>
      </c>
      <c r="F73" s="164"/>
      <c r="G73" s="162"/>
      <c r="H73" s="165"/>
      <c r="I73" s="166"/>
      <c r="J73" s="162"/>
      <c r="K73" s="165"/>
      <c r="L73" s="167"/>
      <c r="M73" s="168"/>
      <c r="N73" s="169"/>
      <c r="O73" s="167"/>
      <c r="P73" s="168"/>
      <c r="Q73" s="169"/>
    </row>
    <row r="74" spans="1:17" ht="21.95" customHeight="1" x14ac:dyDescent="0.2">
      <c r="A74" s="348"/>
      <c r="B74" s="152" t="s">
        <v>171</v>
      </c>
      <c r="C74" s="164">
        <v>2</v>
      </c>
      <c r="D74" s="162"/>
      <c r="E74" s="163">
        <v>2</v>
      </c>
      <c r="F74" s="164">
        <v>1</v>
      </c>
      <c r="G74" s="162"/>
      <c r="H74" s="165">
        <v>1</v>
      </c>
      <c r="I74" s="166">
        <v>1</v>
      </c>
      <c r="J74" s="162"/>
      <c r="K74" s="165">
        <v>1</v>
      </c>
      <c r="L74" s="167">
        <f t="shared" ref="L74" si="39">F74/C74</f>
        <v>0.5</v>
      </c>
      <c r="M74" s="168"/>
      <c r="N74" s="169">
        <f t="shared" ref="N74" si="40">H74/E74</f>
        <v>0.5</v>
      </c>
      <c r="O74" s="167">
        <f>I74/F74</f>
        <v>1</v>
      </c>
      <c r="P74" s="168"/>
      <c r="Q74" s="169">
        <f t="shared" ref="Q74" si="41">K74/H74</f>
        <v>1</v>
      </c>
    </row>
    <row r="75" spans="1:17" ht="21.95" customHeight="1" x14ac:dyDescent="0.2">
      <c r="A75" s="348"/>
      <c r="B75" s="152" t="s">
        <v>172</v>
      </c>
      <c r="C75" s="164"/>
      <c r="D75" s="162"/>
      <c r="E75" s="163"/>
      <c r="F75" s="164"/>
      <c r="G75" s="162"/>
      <c r="H75" s="165"/>
      <c r="I75" s="166"/>
      <c r="J75" s="162"/>
      <c r="K75" s="165"/>
      <c r="L75" s="167"/>
      <c r="M75" s="168"/>
      <c r="N75" s="169"/>
      <c r="O75" s="167"/>
      <c r="P75" s="168"/>
      <c r="Q75" s="169"/>
    </row>
    <row r="76" spans="1:17" ht="21.95" customHeight="1" thickBot="1" x14ac:dyDescent="0.25">
      <c r="A76" s="348"/>
      <c r="B76" s="152" t="s">
        <v>138</v>
      </c>
      <c r="C76" s="164"/>
      <c r="D76" s="162"/>
      <c r="E76" s="163"/>
      <c r="F76" s="164"/>
      <c r="G76" s="162"/>
      <c r="H76" s="165"/>
      <c r="I76" s="166"/>
      <c r="J76" s="162"/>
      <c r="K76" s="165"/>
      <c r="L76" s="167"/>
      <c r="M76" s="168"/>
      <c r="N76" s="169"/>
      <c r="O76" s="167"/>
      <c r="P76" s="168"/>
      <c r="Q76" s="169"/>
    </row>
    <row r="77" spans="1:17" ht="21.95" customHeight="1" x14ac:dyDescent="0.2">
      <c r="A77" s="237"/>
      <c r="B77" s="234" t="s">
        <v>81</v>
      </c>
      <c r="C77" s="239">
        <f t="shared" ref="C77:K77" si="42">SUM(C78:C82)</f>
        <v>9140</v>
      </c>
      <c r="D77" s="240">
        <f t="shared" si="42"/>
        <v>15400</v>
      </c>
      <c r="E77" s="238">
        <f t="shared" si="42"/>
        <v>24540</v>
      </c>
      <c r="F77" s="239">
        <f t="shared" si="42"/>
        <v>3090</v>
      </c>
      <c r="G77" s="240">
        <f t="shared" si="42"/>
        <v>5406</v>
      </c>
      <c r="H77" s="238">
        <f t="shared" si="42"/>
        <v>8496</v>
      </c>
      <c r="I77" s="239">
        <f t="shared" si="42"/>
        <v>1740</v>
      </c>
      <c r="J77" s="240">
        <f t="shared" si="42"/>
        <v>2399</v>
      </c>
      <c r="K77" s="238">
        <f t="shared" si="42"/>
        <v>4139</v>
      </c>
      <c r="L77" s="261">
        <f t="shared" si="2"/>
        <v>0.33807439824945296</v>
      </c>
      <c r="M77" s="262">
        <f t="shared" si="2"/>
        <v>0.35103896103896104</v>
      </c>
      <c r="N77" s="263">
        <f t="shared" si="2"/>
        <v>0.34621026894865525</v>
      </c>
      <c r="O77" s="261">
        <f t="shared" si="2"/>
        <v>0.56310679611650483</v>
      </c>
      <c r="P77" s="262">
        <f t="shared" si="2"/>
        <v>0.44376618571957083</v>
      </c>
      <c r="Q77" s="263">
        <f>K77/H77</f>
        <v>0.48717043314500941</v>
      </c>
    </row>
    <row r="78" spans="1:17" ht="21.95" customHeight="1" x14ac:dyDescent="0.2">
      <c r="A78" s="183"/>
      <c r="B78" s="152" t="s">
        <v>135</v>
      </c>
      <c r="C78" s="288">
        <f t="shared" ref="C78:K78" si="43">C7+C12+C17+C22+C27+C32+C37+C42+C47+C52+C57+C62+C67+C72</f>
        <v>720</v>
      </c>
      <c r="D78" s="179">
        <f t="shared" si="43"/>
        <v>2100</v>
      </c>
      <c r="E78" s="290">
        <f t="shared" si="43"/>
        <v>2820</v>
      </c>
      <c r="F78" s="288">
        <f t="shared" si="43"/>
        <v>228</v>
      </c>
      <c r="G78" s="179">
        <f t="shared" si="43"/>
        <v>766</v>
      </c>
      <c r="H78" s="290">
        <f t="shared" si="43"/>
        <v>994</v>
      </c>
      <c r="I78" s="288">
        <f t="shared" si="43"/>
        <v>123</v>
      </c>
      <c r="J78" s="179">
        <f t="shared" si="43"/>
        <v>319</v>
      </c>
      <c r="K78" s="290">
        <f t="shared" si="43"/>
        <v>442</v>
      </c>
      <c r="L78" s="180">
        <f t="shared" si="2"/>
        <v>0.31666666666666665</v>
      </c>
      <c r="M78" s="181">
        <f t="shared" si="2"/>
        <v>0.36476190476190479</v>
      </c>
      <c r="N78" s="182">
        <f t="shared" si="2"/>
        <v>0.35248226950354611</v>
      </c>
      <c r="O78" s="180">
        <f t="shared" si="2"/>
        <v>0.53947368421052633</v>
      </c>
      <c r="P78" s="181">
        <f t="shared" si="2"/>
        <v>0.41644908616187992</v>
      </c>
      <c r="Q78" s="182">
        <f t="shared" ref="Q78:Q81" si="44">K78/H78</f>
        <v>0.44466800804828976</v>
      </c>
    </row>
    <row r="79" spans="1:17" ht="21.95" customHeight="1" x14ac:dyDescent="0.2">
      <c r="A79" s="183" t="s">
        <v>9</v>
      </c>
      <c r="B79" s="152" t="s">
        <v>136</v>
      </c>
      <c r="C79" s="288">
        <f t="shared" ref="C79:K79" si="45">C8+C13+C18+C23+C28+C33+C38+C43+C48+C53+C58+C63+C68+C73</f>
        <v>1389</v>
      </c>
      <c r="D79" s="178">
        <f t="shared" si="45"/>
        <v>3350</v>
      </c>
      <c r="E79" s="290">
        <f t="shared" si="45"/>
        <v>4739</v>
      </c>
      <c r="F79" s="288">
        <f t="shared" si="45"/>
        <v>403</v>
      </c>
      <c r="G79" s="178">
        <f t="shared" si="45"/>
        <v>1141</v>
      </c>
      <c r="H79" s="290">
        <f t="shared" si="45"/>
        <v>1544</v>
      </c>
      <c r="I79" s="288">
        <f t="shared" si="45"/>
        <v>192</v>
      </c>
      <c r="J79" s="178">
        <f t="shared" si="45"/>
        <v>402</v>
      </c>
      <c r="K79" s="290">
        <f t="shared" si="45"/>
        <v>594</v>
      </c>
      <c r="L79" s="180">
        <f t="shared" si="2"/>
        <v>0.29013678905687545</v>
      </c>
      <c r="M79" s="181">
        <f t="shared" si="2"/>
        <v>0.34059701492537314</v>
      </c>
      <c r="N79" s="182">
        <f t="shared" si="2"/>
        <v>0.32580713230639374</v>
      </c>
      <c r="O79" s="180">
        <f t="shared" si="2"/>
        <v>0.47642679900744417</v>
      </c>
      <c r="P79" s="181">
        <f t="shared" si="2"/>
        <v>0.3523225241016652</v>
      </c>
      <c r="Q79" s="182">
        <f t="shared" si="44"/>
        <v>0.38471502590673573</v>
      </c>
    </row>
    <row r="80" spans="1:17" ht="21.95" customHeight="1" x14ac:dyDescent="0.2">
      <c r="A80" s="183"/>
      <c r="B80" s="152" t="s">
        <v>171</v>
      </c>
      <c r="C80" s="288">
        <f t="shared" ref="C80:K80" si="46">C9+C14+C19+C24+C29+C34+C39+C44+C49+C54+C59+C64+C69+C74</f>
        <v>1352</v>
      </c>
      <c r="D80" s="178">
        <f t="shared" si="46"/>
        <v>2640</v>
      </c>
      <c r="E80" s="290">
        <f t="shared" si="46"/>
        <v>3992</v>
      </c>
      <c r="F80" s="288">
        <f t="shared" si="46"/>
        <v>542</v>
      </c>
      <c r="G80" s="178">
        <f t="shared" si="46"/>
        <v>1070</v>
      </c>
      <c r="H80" s="290">
        <f t="shared" si="46"/>
        <v>1612</v>
      </c>
      <c r="I80" s="288">
        <f t="shared" si="46"/>
        <v>232</v>
      </c>
      <c r="J80" s="178">
        <f t="shared" si="46"/>
        <v>348</v>
      </c>
      <c r="K80" s="290">
        <f t="shared" si="46"/>
        <v>580</v>
      </c>
      <c r="L80" s="180">
        <f t="shared" si="2"/>
        <v>0.40088757396449703</v>
      </c>
      <c r="M80" s="181">
        <f t="shared" si="2"/>
        <v>0.40530303030303028</v>
      </c>
      <c r="N80" s="182">
        <f t="shared" si="2"/>
        <v>0.40380761523046094</v>
      </c>
      <c r="O80" s="180">
        <f t="shared" si="2"/>
        <v>0.4280442804428044</v>
      </c>
      <c r="P80" s="181">
        <f t="shared" si="2"/>
        <v>0.3252336448598131</v>
      </c>
      <c r="Q80" s="182">
        <f t="shared" si="44"/>
        <v>0.35980148883374691</v>
      </c>
    </row>
    <row r="81" spans="1:17" ht="21.95" customHeight="1" x14ac:dyDescent="0.2">
      <c r="A81" s="183"/>
      <c r="B81" s="152" t="s">
        <v>172</v>
      </c>
      <c r="C81" s="333">
        <f t="shared" ref="C81:K81" si="47">C10+C15+C20+C25+C30+C35+C40+C45+C50+C55+C60+C65+C70+C75</f>
        <v>1010</v>
      </c>
      <c r="D81" s="179">
        <f t="shared" si="47"/>
        <v>1293</v>
      </c>
      <c r="E81" s="334">
        <f t="shared" si="47"/>
        <v>2303</v>
      </c>
      <c r="F81" s="333">
        <f t="shared" si="47"/>
        <v>410</v>
      </c>
      <c r="G81" s="179">
        <f t="shared" si="47"/>
        <v>492</v>
      </c>
      <c r="H81" s="334">
        <f t="shared" si="47"/>
        <v>902</v>
      </c>
      <c r="I81" s="333">
        <f t="shared" si="47"/>
        <v>288</v>
      </c>
      <c r="J81" s="179">
        <f t="shared" si="47"/>
        <v>292</v>
      </c>
      <c r="K81" s="334">
        <f t="shared" si="47"/>
        <v>580</v>
      </c>
      <c r="L81" s="180">
        <f t="shared" ref="L81" si="48">F81/C81</f>
        <v>0.40594059405940597</v>
      </c>
      <c r="M81" s="181">
        <f t="shared" ref="M81" si="49">G81/D81</f>
        <v>0.38051044083526681</v>
      </c>
      <c r="N81" s="182">
        <f t="shared" ref="N81" si="50">H81/E81</f>
        <v>0.39166304819800263</v>
      </c>
      <c r="O81" s="180">
        <f t="shared" ref="O81" si="51">I81/F81</f>
        <v>0.70243902439024386</v>
      </c>
      <c r="P81" s="181">
        <f t="shared" ref="P81" si="52">J81/G81</f>
        <v>0.5934959349593496</v>
      </c>
      <c r="Q81" s="182">
        <f t="shared" si="44"/>
        <v>0.6430155210643016</v>
      </c>
    </row>
    <row r="82" spans="1:17" ht="21.95" customHeight="1" thickBot="1" x14ac:dyDescent="0.25">
      <c r="A82" s="184"/>
      <c r="B82" s="264" t="s">
        <v>138</v>
      </c>
      <c r="C82" s="289">
        <f t="shared" ref="C82:K82" si="53">C11+C16+C21+C26+C31+C36+C41+C46+C51+C56+C61+C66+C71+C76</f>
        <v>4669</v>
      </c>
      <c r="D82" s="292">
        <f t="shared" si="53"/>
        <v>6017</v>
      </c>
      <c r="E82" s="291">
        <f t="shared" si="53"/>
        <v>10686</v>
      </c>
      <c r="F82" s="289">
        <f t="shared" si="53"/>
        <v>1507</v>
      </c>
      <c r="G82" s="292">
        <f t="shared" si="53"/>
        <v>1937</v>
      </c>
      <c r="H82" s="291">
        <f t="shared" si="53"/>
        <v>3444</v>
      </c>
      <c r="I82" s="289">
        <f t="shared" si="53"/>
        <v>905</v>
      </c>
      <c r="J82" s="292">
        <f t="shared" si="53"/>
        <v>1038</v>
      </c>
      <c r="K82" s="291">
        <f t="shared" si="53"/>
        <v>1943</v>
      </c>
      <c r="L82" s="265">
        <f t="shared" ref="L82:Q82" si="54">F82/C82</f>
        <v>0.32276718783465408</v>
      </c>
      <c r="M82" s="266">
        <f t="shared" si="54"/>
        <v>0.3219212232009307</v>
      </c>
      <c r="N82" s="267">
        <f t="shared" si="54"/>
        <v>0.32229084783829309</v>
      </c>
      <c r="O82" s="265">
        <f t="shared" si="54"/>
        <v>0.60053085600530853</v>
      </c>
      <c r="P82" s="266">
        <f t="shared" si="54"/>
        <v>0.53588022715539496</v>
      </c>
      <c r="Q82" s="267">
        <f t="shared" si="54"/>
        <v>0.56416957026713122</v>
      </c>
    </row>
    <row r="83" spans="1:17" x14ac:dyDescent="0.2">
      <c r="A83" s="148" t="s">
        <v>180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</row>
    <row r="84" spans="1:17" x14ac:dyDescent="0.2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</row>
    <row r="85" spans="1:17" x14ac:dyDescent="0.2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</row>
    <row r="86" spans="1:17" x14ac:dyDescent="0.2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</row>
    <row r="87" spans="1:17" x14ac:dyDescent="0.2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</row>
    <row r="88" spans="1:17" x14ac:dyDescent="0.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1:17" x14ac:dyDescent="0.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1:17" x14ac:dyDescent="0.2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</row>
    <row r="91" spans="1:17" x14ac:dyDescent="0.2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</row>
    <row r="92" spans="1:17" x14ac:dyDescent="0.2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</row>
    <row r="93" spans="1:17" x14ac:dyDescent="0.2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</row>
    <row r="94" spans="1:17" x14ac:dyDescent="0.2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</row>
    <row r="95" spans="1:17" x14ac:dyDescent="0.2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</row>
    <row r="96" spans="1:17" x14ac:dyDescent="0.2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</row>
    <row r="97" spans="1:17" x14ac:dyDescent="0.2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7" x14ac:dyDescent="0.2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</row>
    <row r="99" spans="1:17" x14ac:dyDescent="0.2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1:17" x14ac:dyDescent="0.2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1:17" x14ac:dyDescent="0.2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</row>
    <row r="102" spans="1:17" x14ac:dyDescent="0.2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</row>
    <row r="103" spans="1:17" x14ac:dyDescent="0.2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</row>
    <row r="104" spans="1:17" x14ac:dyDescent="0.2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</row>
    <row r="105" spans="1:17" x14ac:dyDescent="0.2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</row>
    <row r="106" spans="1:17" x14ac:dyDescent="0.2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</row>
    <row r="107" spans="1:17" x14ac:dyDescent="0.2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</row>
    <row r="108" spans="1:17" x14ac:dyDescent="0.2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</row>
    <row r="109" spans="1:17" x14ac:dyDescent="0.2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</row>
    <row r="110" spans="1:17" x14ac:dyDescent="0.2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</row>
    <row r="111" spans="1:17" x14ac:dyDescent="0.2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</row>
    <row r="112" spans="1:17" x14ac:dyDescent="0.2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</row>
    <row r="113" spans="1:17" x14ac:dyDescent="0.2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</row>
    <row r="114" spans="1:17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</row>
    <row r="115" spans="1:17" x14ac:dyDescent="0.2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</row>
    <row r="116" spans="1:17" x14ac:dyDescent="0.2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</row>
    <row r="117" spans="1:17" x14ac:dyDescent="0.2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</row>
    <row r="118" spans="1:17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</row>
    <row r="119" spans="1:17" x14ac:dyDescent="0.2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</row>
    <row r="120" spans="1:17" x14ac:dyDescent="0.2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</row>
    <row r="121" spans="1:17" x14ac:dyDescent="0.2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</row>
    <row r="122" spans="1:17" x14ac:dyDescent="0.2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</row>
    <row r="123" spans="1:17" x14ac:dyDescent="0.2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</row>
    <row r="124" spans="1:17" x14ac:dyDescent="0.2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</row>
    <row r="125" spans="1:17" x14ac:dyDescent="0.2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</row>
    <row r="126" spans="1:17" x14ac:dyDescent="0.2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</row>
    <row r="127" spans="1:17" x14ac:dyDescent="0.2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</row>
    <row r="128" spans="1:17" x14ac:dyDescent="0.2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</row>
    <row r="129" spans="1:17" x14ac:dyDescent="0.2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</row>
    <row r="130" spans="1:17" x14ac:dyDescent="0.2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</row>
    <row r="131" spans="1:17" x14ac:dyDescent="0.2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</row>
    <row r="132" spans="1:17" x14ac:dyDescent="0.2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</row>
    <row r="133" spans="1:17" x14ac:dyDescent="0.2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</row>
    <row r="134" spans="1:17" x14ac:dyDescent="0.2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</row>
    <row r="135" spans="1:17" x14ac:dyDescent="0.2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</row>
    <row r="136" spans="1:17" x14ac:dyDescent="0.2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</row>
    <row r="137" spans="1:17" x14ac:dyDescent="0.2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</row>
    <row r="138" spans="1:17" x14ac:dyDescent="0.2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</row>
    <row r="139" spans="1:17" x14ac:dyDescent="0.2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</row>
    <row r="140" spans="1:17" x14ac:dyDescent="0.2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</row>
    <row r="141" spans="1:17" x14ac:dyDescent="0.2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</row>
    <row r="142" spans="1:17" x14ac:dyDescent="0.2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</row>
    <row r="143" spans="1:17" x14ac:dyDescent="0.2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</row>
    <row r="144" spans="1:17" x14ac:dyDescent="0.2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</row>
    <row r="145" spans="1:17" x14ac:dyDescent="0.2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</row>
    <row r="146" spans="1:17" x14ac:dyDescent="0.2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</row>
    <row r="147" spans="1:17" x14ac:dyDescent="0.2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</row>
    <row r="148" spans="1:17" x14ac:dyDescent="0.2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</row>
    <row r="149" spans="1:17" x14ac:dyDescent="0.2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</row>
    <row r="150" spans="1:17" x14ac:dyDescent="0.2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</row>
    <row r="151" spans="1:17" x14ac:dyDescent="0.2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</row>
    <row r="152" spans="1:17" x14ac:dyDescent="0.2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</row>
    <row r="153" spans="1:17" x14ac:dyDescent="0.2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</row>
    <row r="154" spans="1:17" x14ac:dyDescent="0.2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x14ac:dyDescent="0.2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x14ac:dyDescent="0.2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</row>
    <row r="157" spans="1:17" x14ac:dyDescent="0.2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</row>
    <row r="158" spans="1:17" x14ac:dyDescent="0.2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</row>
    <row r="159" spans="1:17" x14ac:dyDescent="0.2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</row>
    <row r="160" spans="1:17" x14ac:dyDescent="0.2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</row>
    <row r="161" spans="1:17" x14ac:dyDescent="0.2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x14ac:dyDescent="0.2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</row>
    <row r="163" spans="1:17" x14ac:dyDescent="0.2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</row>
    <row r="164" spans="1:17" x14ac:dyDescent="0.2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</row>
    <row r="165" spans="1:17" x14ac:dyDescent="0.2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</row>
    <row r="166" spans="1:17" x14ac:dyDescent="0.2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</row>
    <row r="167" spans="1:17" x14ac:dyDescent="0.2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</row>
    <row r="168" spans="1:17" x14ac:dyDescent="0.2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</row>
    <row r="169" spans="1:17" x14ac:dyDescent="0.2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1:17" x14ac:dyDescent="0.2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</row>
    <row r="171" spans="1:17" x14ac:dyDescent="0.2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</row>
    <row r="172" spans="1:17" x14ac:dyDescent="0.2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</row>
    <row r="173" spans="1:17" x14ac:dyDescent="0.2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</row>
    <row r="174" spans="1:17" x14ac:dyDescent="0.2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</row>
    <row r="175" spans="1:17" x14ac:dyDescent="0.2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</row>
    <row r="176" spans="1:17" x14ac:dyDescent="0.2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</row>
    <row r="177" spans="1:17" x14ac:dyDescent="0.2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</row>
    <row r="178" spans="1:17" x14ac:dyDescent="0.2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</row>
    <row r="179" spans="1:17" x14ac:dyDescent="0.2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</row>
    <row r="180" spans="1:17" x14ac:dyDescent="0.2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</row>
    <row r="181" spans="1:17" x14ac:dyDescent="0.2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</row>
    <row r="182" spans="1:17" x14ac:dyDescent="0.2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</row>
    <row r="183" spans="1:17" x14ac:dyDescent="0.2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</row>
    <row r="184" spans="1:17" x14ac:dyDescent="0.2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</row>
    <row r="185" spans="1:17" x14ac:dyDescent="0.2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</row>
    <row r="186" spans="1:17" x14ac:dyDescent="0.2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</row>
  </sheetData>
  <mergeCells count="19">
    <mergeCell ref="A42:A46"/>
    <mergeCell ref="A47:A51"/>
    <mergeCell ref="A52:A56"/>
    <mergeCell ref="A72:A76"/>
    <mergeCell ref="A62:A66"/>
    <mergeCell ref="A67:A71"/>
    <mergeCell ref="O5:Q5"/>
    <mergeCell ref="A7:A11"/>
    <mergeCell ref="A12:A16"/>
    <mergeCell ref="A17:A21"/>
    <mergeCell ref="A57:A61"/>
    <mergeCell ref="A22:A26"/>
    <mergeCell ref="C5:E5"/>
    <mergeCell ref="F5:H5"/>
    <mergeCell ref="I5:K5"/>
    <mergeCell ref="L5:N5"/>
    <mergeCell ref="A27:A31"/>
    <mergeCell ref="A32:A36"/>
    <mergeCell ref="A37:A41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44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2578125" defaultRowHeight="15" x14ac:dyDescent="0.25"/>
  <cols>
    <col min="1" max="1" width="7.42578125" style="2" customWidth="1"/>
    <col min="2" max="2" width="65.5703125" style="16" customWidth="1"/>
    <col min="3" max="6" width="8.5703125" style="2" customWidth="1"/>
    <col min="7" max="7" width="8.5703125" style="2" hidden="1" customWidth="1"/>
    <col min="8" max="8" width="5.7109375" style="2" customWidth="1"/>
    <col min="9" max="12" width="8.5703125" style="2" customWidth="1"/>
    <col min="13" max="13" width="8.5703125" style="2" hidden="1" customWidth="1"/>
    <col min="14" max="14" width="5.7109375" style="2" customWidth="1"/>
    <col min="15" max="18" width="8.5703125" style="2" customWidth="1"/>
    <col min="19" max="19" width="8.5703125" style="2" hidden="1" customWidth="1"/>
    <col min="20" max="20" width="5.7109375" style="2" customWidth="1"/>
    <col min="21" max="24" width="8.5703125" style="2" customWidth="1"/>
    <col min="25" max="25" width="8.5703125" style="2" hidden="1" customWidth="1"/>
    <col min="26" max="26" width="5.7109375" style="2" customWidth="1"/>
    <col min="27" max="27" width="9.5703125" style="2" customWidth="1"/>
    <col min="28" max="16384" width="11.42578125" style="2"/>
  </cols>
  <sheetData>
    <row r="1" spans="1:37" ht="22.5" customHeight="1" x14ac:dyDescent="0.25">
      <c r="A1" s="1" t="s">
        <v>0</v>
      </c>
      <c r="F1" s="3"/>
      <c r="G1" s="3"/>
      <c r="H1" s="3"/>
      <c r="L1" s="3"/>
      <c r="N1" s="3"/>
      <c r="R1" s="3"/>
      <c r="T1" s="3"/>
      <c r="AA1" s="3" t="s">
        <v>101</v>
      </c>
    </row>
    <row r="2" spans="1:37" ht="66.75" customHeight="1" x14ac:dyDescent="0.25">
      <c r="A2" s="17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75" x14ac:dyDescent="0.25">
      <c r="B3" s="6"/>
      <c r="C3" s="356" t="s">
        <v>1</v>
      </c>
      <c r="D3" s="357"/>
      <c r="E3" s="357"/>
      <c r="F3" s="357"/>
      <c r="G3" s="357"/>
      <c r="H3" s="358"/>
      <c r="I3" s="356" t="s">
        <v>2</v>
      </c>
      <c r="J3" s="357"/>
      <c r="K3" s="357"/>
      <c r="L3" s="357"/>
      <c r="M3" s="357"/>
      <c r="N3" s="358"/>
      <c r="O3" s="356" t="s">
        <v>3</v>
      </c>
      <c r="P3" s="357"/>
      <c r="Q3" s="357"/>
      <c r="R3" s="357"/>
      <c r="S3" s="357"/>
      <c r="T3" s="358"/>
      <c r="U3" s="356" t="s">
        <v>4</v>
      </c>
      <c r="V3" s="357"/>
      <c r="W3" s="357"/>
      <c r="X3" s="357"/>
      <c r="Y3" s="357"/>
      <c r="Z3" s="358"/>
      <c r="AA3" s="85" t="s">
        <v>96</v>
      </c>
      <c r="AI3" s="82" t="s">
        <v>100</v>
      </c>
      <c r="AJ3" s="82"/>
      <c r="AK3" s="82"/>
    </row>
    <row r="4" spans="1:37" ht="34.5" customHeight="1" x14ac:dyDescent="0.25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77</v>
      </c>
      <c r="H4" s="92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77</v>
      </c>
      <c r="N4" s="92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77</v>
      </c>
      <c r="T4" s="92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77</v>
      </c>
      <c r="Z4" s="93" t="s">
        <v>8</v>
      </c>
      <c r="AA4" s="91" t="s">
        <v>102</v>
      </c>
      <c r="AB4" s="66" t="s">
        <v>86</v>
      </c>
      <c r="AI4" s="83" t="s">
        <v>98</v>
      </c>
      <c r="AJ4" s="83" t="s">
        <v>99</v>
      </c>
      <c r="AK4" s="83" t="s">
        <v>97</v>
      </c>
    </row>
    <row r="5" spans="1:37" ht="15.75" customHeight="1" x14ac:dyDescent="0.25">
      <c r="A5" s="94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70" t="e">
        <f t="shared" ref="Z5:Z36" si="3">IF(W5&lt;&gt;0,(X5-W5)/W5,"")</f>
        <v>#REF!</v>
      </c>
      <c r="AA5" s="86">
        <v>1</v>
      </c>
      <c r="AI5" s="84" t="e">
        <f t="shared" ref="AI5:AI36" si="4">C5+I5+O5+U5</f>
        <v>#REF!</v>
      </c>
      <c r="AJ5" s="84" t="e">
        <f t="shared" ref="AJ5:AJ36" si="5">D5+J5+P5+V5</f>
        <v>#REF!</v>
      </c>
      <c r="AK5" s="73" t="e">
        <f t="shared" ref="AK5:AK36" si="6">AJ5/AI5</f>
        <v>#REF!</v>
      </c>
    </row>
    <row r="6" spans="1:37" ht="15.75" customHeight="1" x14ac:dyDescent="0.25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71" t="e">
        <f t="shared" si="3"/>
        <v>#REF!</v>
      </c>
      <c r="AA6" s="87">
        <v>2</v>
      </c>
      <c r="AI6" s="84" t="e">
        <f t="shared" si="4"/>
        <v>#REF!</v>
      </c>
      <c r="AJ6" s="84" t="e">
        <f t="shared" si="5"/>
        <v>#REF!</v>
      </c>
      <c r="AK6" s="73" t="e">
        <f t="shared" si="6"/>
        <v>#REF!</v>
      </c>
    </row>
    <row r="7" spans="1:37" ht="15.75" customHeight="1" x14ac:dyDescent="0.25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71" t="e">
        <f t="shared" si="3"/>
        <v>#REF!</v>
      </c>
      <c r="AA7" s="87">
        <v>3</v>
      </c>
      <c r="AI7" s="84" t="e">
        <f t="shared" si="4"/>
        <v>#REF!</v>
      </c>
      <c r="AJ7" s="84" t="e">
        <f t="shared" si="5"/>
        <v>#REF!</v>
      </c>
      <c r="AK7" s="73" t="e">
        <f t="shared" si="6"/>
        <v>#REF!</v>
      </c>
    </row>
    <row r="8" spans="1:37" ht="15.75" customHeight="1" x14ac:dyDescent="0.25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71" t="e">
        <f t="shared" si="3"/>
        <v>#REF!</v>
      </c>
      <c r="AA8" s="87">
        <v>4</v>
      </c>
      <c r="AI8" s="84" t="e">
        <f t="shared" si="4"/>
        <v>#REF!</v>
      </c>
      <c r="AJ8" s="84" t="e">
        <f t="shared" si="5"/>
        <v>#REF!</v>
      </c>
      <c r="AK8" s="73" t="e">
        <f t="shared" si="6"/>
        <v>#REF!</v>
      </c>
    </row>
    <row r="9" spans="1:37" ht="15.75" customHeight="1" x14ac:dyDescent="0.25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71" t="e">
        <f t="shared" si="3"/>
        <v>#REF!</v>
      </c>
      <c r="AA9" s="87">
        <v>5</v>
      </c>
      <c r="AI9" s="84" t="e">
        <f t="shared" si="4"/>
        <v>#REF!</v>
      </c>
      <c r="AJ9" s="84" t="e">
        <f t="shared" si="5"/>
        <v>#REF!</v>
      </c>
      <c r="AK9" s="73" t="e">
        <f t="shared" si="6"/>
        <v>#REF!</v>
      </c>
    </row>
    <row r="10" spans="1:37" ht="15.75" customHeight="1" x14ac:dyDescent="0.25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71" t="e">
        <f t="shared" si="3"/>
        <v>#REF!</v>
      </c>
      <c r="AA10" s="87">
        <v>6</v>
      </c>
      <c r="AI10" s="84" t="e">
        <f t="shared" si="4"/>
        <v>#REF!</v>
      </c>
      <c r="AJ10" s="84" t="e">
        <f t="shared" si="5"/>
        <v>#REF!</v>
      </c>
      <c r="AK10" s="73" t="e">
        <f t="shared" si="6"/>
        <v>#REF!</v>
      </c>
    </row>
    <row r="11" spans="1:37" ht="15.75" customHeight="1" x14ac:dyDescent="0.25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71" t="e">
        <f t="shared" si="3"/>
        <v>#REF!</v>
      </c>
      <c r="AA11" s="87">
        <v>7</v>
      </c>
      <c r="AI11" s="84" t="e">
        <f t="shared" si="4"/>
        <v>#REF!</v>
      </c>
      <c r="AJ11" s="84" t="e">
        <f t="shared" si="5"/>
        <v>#REF!</v>
      </c>
      <c r="AK11" s="73" t="e">
        <f t="shared" si="6"/>
        <v>#REF!</v>
      </c>
    </row>
    <row r="12" spans="1:37" ht="15.75" customHeight="1" x14ac:dyDescent="0.25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71" t="e">
        <f t="shared" si="3"/>
        <v>#REF!</v>
      </c>
      <c r="AA12" s="87">
        <v>8</v>
      </c>
      <c r="AI12" s="84" t="e">
        <f t="shared" si="4"/>
        <v>#REF!</v>
      </c>
      <c r="AJ12" s="84" t="e">
        <f t="shared" si="5"/>
        <v>#REF!</v>
      </c>
      <c r="AK12" s="73" t="e">
        <f t="shared" si="6"/>
        <v>#REF!</v>
      </c>
    </row>
    <row r="13" spans="1:37" ht="15.75" customHeight="1" x14ac:dyDescent="0.25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71" t="e">
        <f t="shared" si="3"/>
        <v>#REF!</v>
      </c>
      <c r="AA13" s="87">
        <v>9</v>
      </c>
      <c r="AI13" s="84" t="e">
        <f t="shared" si="4"/>
        <v>#REF!</v>
      </c>
      <c r="AJ13" s="84" t="e">
        <f t="shared" si="5"/>
        <v>#REF!</v>
      </c>
      <c r="AK13" s="73" t="e">
        <f t="shared" si="6"/>
        <v>#REF!</v>
      </c>
    </row>
    <row r="14" spans="1:37" ht="15.75" customHeight="1" x14ac:dyDescent="0.25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71" t="e">
        <f t="shared" si="3"/>
        <v>#REF!</v>
      </c>
      <c r="AA14" s="87">
        <v>10</v>
      </c>
      <c r="AI14" s="84" t="e">
        <f t="shared" si="4"/>
        <v>#REF!</v>
      </c>
      <c r="AJ14" s="84" t="e">
        <f t="shared" si="5"/>
        <v>#REF!</v>
      </c>
      <c r="AK14" s="73" t="e">
        <f t="shared" si="6"/>
        <v>#REF!</v>
      </c>
    </row>
    <row r="15" spans="1:37" ht="15.75" customHeight="1" x14ac:dyDescent="0.25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71" t="e">
        <f t="shared" si="3"/>
        <v>#REF!</v>
      </c>
      <c r="AA15" s="87">
        <v>11</v>
      </c>
      <c r="AI15" s="84" t="e">
        <f t="shared" si="4"/>
        <v>#REF!</v>
      </c>
      <c r="AJ15" s="84" t="e">
        <f t="shared" si="5"/>
        <v>#REF!</v>
      </c>
      <c r="AK15" s="73" t="e">
        <f t="shared" si="6"/>
        <v>#REF!</v>
      </c>
    </row>
    <row r="16" spans="1:37" ht="15.75" customHeight="1" x14ac:dyDescent="0.25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71" t="e">
        <f t="shared" si="3"/>
        <v>#REF!</v>
      </c>
      <c r="AA16" s="87">
        <v>12</v>
      </c>
      <c r="AI16" s="84" t="e">
        <f t="shared" si="4"/>
        <v>#REF!</v>
      </c>
      <c r="AJ16" s="84" t="e">
        <f t="shared" si="5"/>
        <v>#REF!</v>
      </c>
      <c r="AK16" s="73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71" t="e">
        <f t="shared" si="3"/>
        <v>#REF!</v>
      </c>
      <c r="AA17" s="87">
        <v>13</v>
      </c>
      <c r="AI17" s="84" t="e">
        <f t="shared" si="4"/>
        <v>#REF!</v>
      </c>
      <c r="AJ17" s="84" t="e">
        <f t="shared" si="5"/>
        <v>#REF!</v>
      </c>
      <c r="AK17" s="73" t="e">
        <f t="shared" si="6"/>
        <v>#REF!</v>
      </c>
    </row>
    <row r="18" spans="1:37" ht="15.75" customHeight="1" x14ac:dyDescent="0.25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71" t="e">
        <f t="shared" si="3"/>
        <v>#REF!</v>
      </c>
      <c r="AA18" s="87">
        <v>14</v>
      </c>
      <c r="AI18" s="84" t="e">
        <f t="shared" si="4"/>
        <v>#REF!</v>
      </c>
      <c r="AJ18" s="84" t="e">
        <f t="shared" si="5"/>
        <v>#REF!</v>
      </c>
      <c r="AK18" s="73" t="e">
        <f t="shared" si="6"/>
        <v>#REF!</v>
      </c>
    </row>
    <row r="19" spans="1:37" ht="15.75" customHeight="1" x14ac:dyDescent="0.25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71" t="e">
        <f t="shared" si="3"/>
        <v>#REF!</v>
      </c>
      <c r="AA19" s="87">
        <v>15</v>
      </c>
      <c r="AI19" s="84" t="e">
        <f t="shared" si="4"/>
        <v>#REF!</v>
      </c>
      <c r="AJ19" s="84" t="e">
        <f t="shared" si="5"/>
        <v>#REF!</v>
      </c>
      <c r="AK19" s="73" t="e">
        <f t="shared" si="6"/>
        <v>#REF!</v>
      </c>
    </row>
    <row r="20" spans="1:37" ht="15.75" customHeight="1" x14ac:dyDescent="0.25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71" t="e">
        <f t="shared" si="3"/>
        <v>#REF!</v>
      </c>
      <c r="AA20" s="87">
        <v>16</v>
      </c>
      <c r="AI20" s="84" t="e">
        <f t="shared" si="4"/>
        <v>#REF!</v>
      </c>
      <c r="AJ20" s="84" t="e">
        <f t="shared" si="5"/>
        <v>#REF!</v>
      </c>
      <c r="AK20" s="73" t="e">
        <f t="shared" si="6"/>
        <v>#REF!</v>
      </c>
    </row>
    <row r="21" spans="1:37" ht="15.75" customHeight="1" x14ac:dyDescent="0.25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71" t="e">
        <f t="shared" si="3"/>
        <v>#REF!</v>
      </c>
      <c r="AA21" s="87">
        <v>17</v>
      </c>
      <c r="AI21" s="84" t="e">
        <f t="shared" si="4"/>
        <v>#REF!</v>
      </c>
      <c r="AJ21" s="84" t="e">
        <f t="shared" si="5"/>
        <v>#REF!</v>
      </c>
      <c r="AK21" s="73" t="e">
        <f t="shared" si="6"/>
        <v>#REF!</v>
      </c>
    </row>
    <row r="22" spans="1:37" ht="15.75" customHeight="1" x14ac:dyDescent="0.25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71" t="e">
        <f t="shared" si="3"/>
        <v>#REF!</v>
      </c>
      <c r="AA22" s="87">
        <v>18</v>
      </c>
      <c r="AI22" s="84" t="e">
        <f t="shared" si="4"/>
        <v>#REF!</v>
      </c>
      <c r="AJ22" s="84" t="e">
        <f t="shared" si="5"/>
        <v>#REF!</v>
      </c>
      <c r="AK22" s="73" t="e">
        <f t="shared" si="6"/>
        <v>#REF!</v>
      </c>
    </row>
    <row r="23" spans="1:37" ht="15.75" customHeight="1" x14ac:dyDescent="0.25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71" t="e">
        <f t="shared" si="3"/>
        <v>#REF!</v>
      </c>
      <c r="AA23" s="87">
        <v>19</v>
      </c>
      <c r="AI23" s="84" t="e">
        <f t="shared" si="4"/>
        <v>#REF!</v>
      </c>
      <c r="AJ23" s="84" t="e">
        <f t="shared" si="5"/>
        <v>#REF!</v>
      </c>
      <c r="AK23" s="73" t="e">
        <f t="shared" si="6"/>
        <v>#REF!</v>
      </c>
    </row>
    <row r="24" spans="1:37" ht="15.75" customHeight="1" x14ac:dyDescent="0.25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71" t="e">
        <f t="shared" si="3"/>
        <v>#REF!</v>
      </c>
      <c r="AA24" s="87">
        <v>20</v>
      </c>
      <c r="AI24" s="84" t="e">
        <f t="shared" si="4"/>
        <v>#REF!</v>
      </c>
      <c r="AJ24" s="84" t="e">
        <f t="shared" si="5"/>
        <v>#REF!</v>
      </c>
      <c r="AK24" s="73" t="e">
        <f t="shared" si="6"/>
        <v>#REF!</v>
      </c>
    </row>
    <row r="25" spans="1:37" ht="15.75" customHeight="1" x14ac:dyDescent="0.25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71" t="e">
        <f t="shared" si="3"/>
        <v>#REF!</v>
      </c>
      <c r="AA25" s="87">
        <v>21</v>
      </c>
      <c r="AI25" s="84" t="e">
        <f t="shared" si="4"/>
        <v>#REF!</v>
      </c>
      <c r="AJ25" s="84" t="e">
        <f t="shared" si="5"/>
        <v>#REF!</v>
      </c>
      <c r="AK25" s="73" t="e">
        <f t="shared" si="6"/>
        <v>#REF!</v>
      </c>
    </row>
    <row r="26" spans="1:37" ht="15.75" customHeight="1" x14ac:dyDescent="0.25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71" t="e">
        <f t="shared" si="3"/>
        <v>#REF!</v>
      </c>
      <c r="AA26" s="87">
        <v>22</v>
      </c>
      <c r="AI26" s="84" t="e">
        <f t="shared" si="4"/>
        <v>#REF!</v>
      </c>
      <c r="AJ26" s="84" t="e">
        <f t="shared" si="5"/>
        <v>#REF!</v>
      </c>
      <c r="AK26" s="73" t="e">
        <f t="shared" si="6"/>
        <v>#REF!</v>
      </c>
    </row>
    <row r="27" spans="1:37" ht="15.75" customHeight="1" x14ac:dyDescent="0.25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71" t="e">
        <f t="shared" si="3"/>
        <v>#REF!</v>
      </c>
      <c r="AA27" s="87">
        <v>23</v>
      </c>
      <c r="AI27" s="84" t="e">
        <f t="shared" si="4"/>
        <v>#REF!</v>
      </c>
      <c r="AJ27" s="84" t="e">
        <f t="shared" si="5"/>
        <v>#REF!</v>
      </c>
      <c r="AK27" s="73" t="e">
        <f t="shared" si="6"/>
        <v>#REF!</v>
      </c>
    </row>
    <row r="28" spans="1:37" ht="15.75" customHeight="1" x14ac:dyDescent="0.25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71" t="e">
        <f t="shared" si="3"/>
        <v>#REF!</v>
      </c>
      <c r="AA28" s="87">
        <v>24</v>
      </c>
      <c r="AI28" s="84" t="e">
        <f t="shared" si="4"/>
        <v>#REF!</v>
      </c>
      <c r="AJ28" s="84" t="e">
        <f t="shared" si="5"/>
        <v>#REF!</v>
      </c>
      <c r="AK28" s="73" t="e">
        <f t="shared" si="6"/>
        <v>#REF!</v>
      </c>
    </row>
    <row r="29" spans="1:37" ht="15.75" customHeight="1" x14ac:dyDescent="0.25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71" t="e">
        <f t="shared" si="3"/>
        <v>#REF!</v>
      </c>
      <c r="AA29" s="87">
        <v>25</v>
      </c>
      <c r="AI29" s="84" t="e">
        <f t="shared" si="4"/>
        <v>#REF!</v>
      </c>
      <c r="AJ29" s="84" t="e">
        <f t="shared" si="5"/>
        <v>#REF!</v>
      </c>
      <c r="AK29" s="73" t="e">
        <f t="shared" si="6"/>
        <v>#REF!</v>
      </c>
    </row>
    <row r="30" spans="1:37" ht="15.75" customHeight="1" x14ac:dyDescent="0.25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71" t="e">
        <f t="shared" si="3"/>
        <v>#REF!</v>
      </c>
      <c r="AA30" s="87">
        <v>26</v>
      </c>
      <c r="AI30" s="84" t="e">
        <f t="shared" si="4"/>
        <v>#REF!</v>
      </c>
      <c r="AJ30" s="84" t="e">
        <f t="shared" si="5"/>
        <v>#REF!</v>
      </c>
      <c r="AK30" s="73" t="e">
        <f t="shared" si="6"/>
        <v>#REF!</v>
      </c>
    </row>
    <row r="31" spans="1:37" ht="15.75" customHeight="1" x14ac:dyDescent="0.25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71" t="e">
        <f t="shared" si="3"/>
        <v>#REF!</v>
      </c>
      <c r="AA31" s="87">
        <v>27</v>
      </c>
      <c r="AI31" s="84" t="e">
        <f t="shared" si="4"/>
        <v>#REF!</v>
      </c>
      <c r="AJ31" s="84" t="e">
        <f t="shared" si="5"/>
        <v>#REF!</v>
      </c>
      <c r="AK31" s="73" t="e">
        <f t="shared" si="6"/>
        <v>#REF!</v>
      </c>
    </row>
    <row r="32" spans="1:37" ht="15.75" customHeight="1" x14ac:dyDescent="0.25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71" t="e">
        <f t="shared" si="3"/>
        <v>#REF!</v>
      </c>
      <c r="AA32" s="87">
        <v>28</v>
      </c>
      <c r="AI32" s="84" t="e">
        <f t="shared" si="4"/>
        <v>#REF!</v>
      </c>
      <c r="AJ32" s="84" t="e">
        <f t="shared" si="5"/>
        <v>#REF!</v>
      </c>
      <c r="AK32" s="73" t="e">
        <f t="shared" si="6"/>
        <v>#REF!</v>
      </c>
    </row>
    <row r="33" spans="1:37" ht="15.75" customHeight="1" x14ac:dyDescent="0.25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71" t="e">
        <f t="shared" si="3"/>
        <v>#REF!</v>
      </c>
      <c r="AA33" s="87">
        <v>29</v>
      </c>
      <c r="AI33" s="84" t="e">
        <f t="shared" si="4"/>
        <v>#REF!</v>
      </c>
      <c r="AJ33" s="84" t="e">
        <f t="shared" si="5"/>
        <v>#REF!</v>
      </c>
      <c r="AK33" s="73" t="e">
        <f t="shared" si="6"/>
        <v>#REF!</v>
      </c>
    </row>
    <row r="34" spans="1:37" ht="15.75" customHeight="1" x14ac:dyDescent="0.25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71" t="e">
        <f t="shared" si="3"/>
        <v>#REF!</v>
      </c>
      <c r="AA34" s="87">
        <v>30</v>
      </c>
      <c r="AI34" s="84" t="e">
        <f t="shared" si="4"/>
        <v>#REF!</v>
      </c>
      <c r="AJ34" s="84" t="e">
        <f t="shared" si="5"/>
        <v>#REF!</v>
      </c>
      <c r="AK34" s="73" t="e">
        <f t="shared" si="6"/>
        <v>#REF!</v>
      </c>
    </row>
    <row r="35" spans="1:37" ht="15.75" customHeight="1" x14ac:dyDescent="0.25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71" t="e">
        <f t="shared" si="3"/>
        <v>#REF!</v>
      </c>
      <c r="AA35" s="87">
        <v>31</v>
      </c>
      <c r="AI35" s="84" t="e">
        <f t="shared" si="4"/>
        <v>#REF!</v>
      </c>
      <c r="AJ35" s="84" t="e">
        <f t="shared" si="5"/>
        <v>#REF!</v>
      </c>
      <c r="AK35" s="73" t="e">
        <f t="shared" si="6"/>
        <v>#REF!</v>
      </c>
    </row>
    <row r="36" spans="1:37" ht="15.75" customHeight="1" x14ac:dyDescent="0.25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71" t="e">
        <f t="shared" si="3"/>
        <v>#REF!</v>
      </c>
      <c r="AA36" s="87">
        <v>32</v>
      </c>
      <c r="AI36" s="84" t="e">
        <f t="shared" si="4"/>
        <v>#REF!</v>
      </c>
      <c r="AJ36" s="84" t="e">
        <f t="shared" si="5"/>
        <v>#REF!</v>
      </c>
      <c r="AK36" s="73" t="e">
        <f t="shared" si="6"/>
        <v>#REF!</v>
      </c>
    </row>
    <row r="37" spans="1:37" ht="15.75" customHeight="1" x14ac:dyDescent="0.25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71" t="e">
        <f t="shared" ref="Z37:Z61" si="10">IF(W37&lt;&gt;0,(X37-W37)/W37,"")</f>
        <v>#REF!</v>
      </c>
      <c r="AA37" s="87">
        <v>33</v>
      </c>
      <c r="AI37" s="84" t="e">
        <f t="shared" ref="AI37:AI61" si="11">C37+I37+O37+U37</f>
        <v>#REF!</v>
      </c>
      <c r="AJ37" s="84" t="e">
        <f t="shared" ref="AJ37:AJ61" si="12">D37+J37+P37+V37</f>
        <v>#REF!</v>
      </c>
      <c r="AK37" s="73" t="e">
        <f t="shared" ref="AK37:AK61" si="13">AJ37/AI37</f>
        <v>#REF!</v>
      </c>
    </row>
    <row r="38" spans="1:37" ht="15.75" customHeight="1" x14ac:dyDescent="0.25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71" t="e">
        <f t="shared" si="10"/>
        <v>#REF!</v>
      </c>
      <c r="AA38" s="87">
        <v>34</v>
      </c>
      <c r="AI38" s="84" t="e">
        <f t="shared" si="11"/>
        <v>#REF!</v>
      </c>
      <c r="AJ38" s="84" t="e">
        <f t="shared" si="12"/>
        <v>#REF!</v>
      </c>
      <c r="AK38" s="73" t="e">
        <f t="shared" si="13"/>
        <v>#REF!</v>
      </c>
    </row>
    <row r="39" spans="1:37" ht="15.75" customHeight="1" x14ac:dyDescent="0.25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71" t="e">
        <f t="shared" si="10"/>
        <v>#REF!</v>
      </c>
      <c r="AA39" s="87">
        <v>35</v>
      </c>
      <c r="AI39" s="84" t="e">
        <f t="shared" si="11"/>
        <v>#REF!</v>
      </c>
      <c r="AJ39" s="84" t="e">
        <f t="shared" si="12"/>
        <v>#REF!</v>
      </c>
      <c r="AK39" s="73" t="e">
        <f t="shared" si="13"/>
        <v>#REF!</v>
      </c>
    </row>
    <row r="40" spans="1:37" ht="15.75" customHeight="1" x14ac:dyDescent="0.25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71" t="e">
        <f t="shared" si="10"/>
        <v>#REF!</v>
      </c>
      <c r="AA40" s="87">
        <v>36</v>
      </c>
      <c r="AI40" s="84" t="e">
        <f t="shared" si="11"/>
        <v>#REF!</v>
      </c>
      <c r="AJ40" s="84" t="e">
        <f t="shared" si="12"/>
        <v>#REF!</v>
      </c>
      <c r="AK40" s="73" t="e">
        <f t="shared" si="13"/>
        <v>#REF!</v>
      </c>
    </row>
    <row r="41" spans="1:37" ht="15.75" customHeight="1" x14ac:dyDescent="0.25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71" t="e">
        <f t="shared" si="10"/>
        <v>#REF!</v>
      </c>
      <c r="AA41" s="87">
        <v>37</v>
      </c>
      <c r="AI41" s="84" t="e">
        <f t="shared" si="11"/>
        <v>#REF!</v>
      </c>
      <c r="AJ41" s="84" t="e">
        <f t="shared" si="12"/>
        <v>#REF!</v>
      </c>
      <c r="AK41" s="73" t="e">
        <f t="shared" si="13"/>
        <v>#REF!</v>
      </c>
    </row>
    <row r="42" spans="1:37" ht="15.75" customHeight="1" x14ac:dyDescent="0.25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71" t="e">
        <f t="shared" si="10"/>
        <v>#REF!</v>
      </c>
      <c r="AA42" s="87">
        <v>38</v>
      </c>
      <c r="AI42" s="84" t="e">
        <f t="shared" si="11"/>
        <v>#REF!</v>
      </c>
      <c r="AJ42" s="84" t="e">
        <f t="shared" si="12"/>
        <v>#REF!</v>
      </c>
      <c r="AK42" s="73" t="e">
        <f t="shared" si="13"/>
        <v>#REF!</v>
      </c>
    </row>
    <row r="43" spans="1:37" ht="15.75" customHeight="1" x14ac:dyDescent="0.25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71" t="e">
        <f t="shared" si="10"/>
        <v>#REF!</v>
      </c>
      <c r="AA43" s="87">
        <v>39</v>
      </c>
      <c r="AI43" s="84" t="e">
        <f t="shared" si="11"/>
        <v>#REF!</v>
      </c>
      <c r="AJ43" s="84" t="e">
        <f t="shared" si="12"/>
        <v>#REF!</v>
      </c>
      <c r="AK43" s="73" t="e">
        <f t="shared" si="13"/>
        <v>#REF!</v>
      </c>
    </row>
    <row r="44" spans="1:37" ht="15.75" customHeight="1" x14ac:dyDescent="0.25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71" t="e">
        <f t="shared" si="10"/>
        <v>#REF!</v>
      </c>
      <c r="AA44" s="87">
        <v>40</v>
      </c>
      <c r="AI44" s="84" t="e">
        <f t="shared" si="11"/>
        <v>#REF!</v>
      </c>
      <c r="AJ44" s="84" t="e">
        <f t="shared" si="12"/>
        <v>#REF!</v>
      </c>
      <c r="AK44" s="73" t="e">
        <f t="shared" si="13"/>
        <v>#REF!</v>
      </c>
    </row>
    <row r="45" spans="1:37" ht="15.75" customHeight="1" x14ac:dyDescent="0.25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71" t="e">
        <f t="shared" si="10"/>
        <v>#REF!</v>
      </c>
      <c r="AA45" s="87">
        <v>41</v>
      </c>
      <c r="AI45" s="84" t="e">
        <f t="shared" si="11"/>
        <v>#REF!</v>
      </c>
      <c r="AJ45" s="84" t="e">
        <f t="shared" si="12"/>
        <v>#REF!</v>
      </c>
      <c r="AK45" s="73" t="e">
        <f t="shared" si="13"/>
        <v>#REF!</v>
      </c>
    </row>
    <row r="46" spans="1:37" ht="15.75" customHeight="1" x14ac:dyDescent="0.25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71" t="e">
        <f t="shared" si="10"/>
        <v>#REF!</v>
      </c>
      <c r="AA46" s="87">
        <v>42</v>
      </c>
      <c r="AI46" s="84" t="e">
        <f t="shared" si="11"/>
        <v>#REF!</v>
      </c>
      <c r="AJ46" s="84" t="e">
        <f t="shared" si="12"/>
        <v>#REF!</v>
      </c>
      <c r="AK46" s="73" t="e">
        <f t="shared" si="13"/>
        <v>#REF!</v>
      </c>
    </row>
    <row r="47" spans="1:37" ht="15.75" customHeight="1" x14ac:dyDescent="0.25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71" t="e">
        <f t="shared" si="10"/>
        <v>#REF!</v>
      </c>
      <c r="AA47" s="87">
        <v>43</v>
      </c>
      <c r="AI47" s="84" t="e">
        <f t="shared" si="11"/>
        <v>#REF!</v>
      </c>
      <c r="AJ47" s="84" t="e">
        <f t="shared" si="12"/>
        <v>#REF!</v>
      </c>
      <c r="AK47" s="73" t="e">
        <f t="shared" si="13"/>
        <v>#REF!</v>
      </c>
    </row>
    <row r="48" spans="1:37" ht="15.75" customHeight="1" x14ac:dyDescent="0.25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71" t="e">
        <f t="shared" si="10"/>
        <v>#REF!</v>
      </c>
      <c r="AA48" s="87">
        <v>44</v>
      </c>
      <c r="AI48" s="84" t="e">
        <f t="shared" si="11"/>
        <v>#REF!</v>
      </c>
      <c r="AJ48" s="84" t="e">
        <f t="shared" si="12"/>
        <v>#REF!</v>
      </c>
      <c r="AK48" s="73" t="e">
        <f t="shared" si="13"/>
        <v>#REF!</v>
      </c>
    </row>
    <row r="49" spans="1:37" ht="15.75" customHeight="1" x14ac:dyDescent="0.25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71" t="e">
        <f t="shared" si="10"/>
        <v>#REF!</v>
      </c>
      <c r="AA49" s="87">
        <v>45</v>
      </c>
      <c r="AI49" s="84" t="e">
        <f t="shared" si="11"/>
        <v>#REF!</v>
      </c>
      <c r="AJ49" s="84" t="e">
        <f t="shared" si="12"/>
        <v>#REF!</v>
      </c>
      <c r="AK49" s="73" t="e">
        <f t="shared" si="13"/>
        <v>#REF!</v>
      </c>
    </row>
    <row r="50" spans="1:37" ht="15.75" customHeight="1" x14ac:dyDescent="0.25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71" t="e">
        <f t="shared" si="10"/>
        <v>#REF!</v>
      </c>
      <c r="AA50" s="87">
        <v>46</v>
      </c>
      <c r="AI50" s="84" t="e">
        <f t="shared" si="11"/>
        <v>#REF!</v>
      </c>
      <c r="AJ50" s="84" t="e">
        <f t="shared" si="12"/>
        <v>#REF!</v>
      </c>
      <c r="AK50" s="73" t="e">
        <f t="shared" si="13"/>
        <v>#REF!</v>
      </c>
    </row>
    <row r="51" spans="1:37" ht="15.75" customHeight="1" x14ac:dyDescent="0.25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71" t="e">
        <f t="shared" si="10"/>
        <v>#REF!</v>
      </c>
      <c r="AA51" s="87">
        <v>47</v>
      </c>
      <c r="AI51" s="84" t="e">
        <f t="shared" si="11"/>
        <v>#REF!</v>
      </c>
      <c r="AJ51" s="84" t="e">
        <f t="shared" si="12"/>
        <v>#REF!</v>
      </c>
      <c r="AK51" s="73" t="e">
        <f t="shared" si="13"/>
        <v>#REF!</v>
      </c>
    </row>
    <row r="52" spans="1:37" ht="15.75" customHeight="1" x14ac:dyDescent="0.25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71" t="e">
        <f t="shared" si="10"/>
        <v>#REF!</v>
      </c>
      <c r="AA52" s="87">
        <v>48</v>
      </c>
      <c r="AI52" s="84" t="e">
        <f t="shared" si="11"/>
        <v>#REF!</v>
      </c>
      <c r="AJ52" s="84" t="e">
        <f t="shared" si="12"/>
        <v>#REF!</v>
      </c>
      <c r="AK52" s="73" t="e">
        <f t="shared" si="13"/>
        <v>#REF!</v>
      </c>
    </row>
    <row r="53" spans="1:37" ht="15.75" customHeight="1" x14ac:dyDescent="0.25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71" t="e">
        <f t="shared" si="10"/>
        <v>#REF!</v>
      </c>
      <c r="AA53" s="87">
        <v>49</v>
      </c>
      <c r="AI53" s="84" t="e">
        <f t="shared" si="11"/>
        <v>#REF!</v>
      </c>
      <c r="AJ53" s="84" t="e">
        <f t="shared" si="12"/>
        <v>#REF!</v>
      </c>
      <c r="AK53" s="73" t="e">
        <f t="shared" si="13"/>
        <v>#REF!</v>
      </c>
    </row>
    <row r="54" spans="1:37" ht="15.75" customHeight="1" x14ac:dyDescent="0.25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71" t="e">
        <f t="shared" si="10"/>
        <v>#REF!</v>
      </c>
      <c r="AA54" s="87">
        <v>50</v>
      </c>
      <c r="AI54" s="84" t="e">
        <f t="shared" si="11"/>
        <v>#REF!</v>
      </c>
      <c r="AJ54" s="84" t="e">
        <f t="shared" si="12"/>
        <v>#REF!</v>
      </c>
      <c r="AK54" s="73" t="e">
        <f t="shared" si="13"/>
        <v>#REF!</v>
      </c>
    </row>
    <row r="55" spans="1:37" ht="15.75" customHeight="1" x14ac:dyDescent="0.25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71" t="e">
        <f t="shared" si="10"/>
        <v>#REF!</v>
      </c>
      <c r="AA55" s="87">
        <v>51</v>
      </c>
      <c r="AI55" s="84" t="e">
        <f t="shared" si="11"/>
        <v>#REF!</v>
      </c>
      <c r="AJ55" s="84" t="e">
        <f t="shared" si="12"/>
        <v>#REF!</v>
      </c>
      <c r="AK55" s="73" t="e">
        <f t="shared" si="13"/>
        <v>#REF!</v>
      </c>
    </row>
    <row r="56" spans="1:37" ht="15.75" customHeight="1" x14ac:dyDescent="0.25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71" t="e">
        <f t="shared" si="10"/>
        <v>#REF!</v>
      </c>
      <c r="AA56" s="87">
        <v>52</v>
      </c>
      <c r="AI56" s="84" t="e">
        <f t="shared" si="11"/>
        <v>#REF!</v>
      </c>
      <c r="AJ56" s="84" t="e">
        <f t="shared" si="12"/>
        <v>#REF!</v>
      </c>
      <c r="AK56" s="73" t="e">
        <f t="shared" si="13"/>
        <v>#REF!</v>
      </c>
    </row>
    <row r="57" spans="1:37" ht="15.75" customHeight="1" x14ac:dyDescent="0.25">
      <c r="A57" s="95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71" t="e">
        <f t="shared" si="10"/>
        <v>#REF!</v>
      </c>
      <c r="AA57" s="87">
        <v>53</v>
      </c>
      <c r="AI57" s="84" t="e">
        <f t="shared" si="11"/>
        <v>#REF!</v>
      </c>
      <c r="AJ57" s="84" t="e">
        <f t="shared" si="12"/>
        <v>#REF!</v>
      </c>
      <c r="AK57" s="73" t="e">
        <f t="shared" si="13"/>
        <v>#REF!</v>
      </c>
    </row>
    <row r="58" spans="1:37" ht="15.75" customHeight="1" x14ac:dyDescent="0.25">
      <c r="A58" s="81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71" t="e">
        <f t="shared" si="10"/>
        <v>#REF!</v>
      </c>
      <c r="AA58" s="87">
        <v>54</v>
      </c>
      <c r="AI58" s="84" t="e">
        <f t="shared" si="11"/>
        <v>#REF!</v>
      </c>
      <c r="AJ58" s="84" t="e">
        <f t="shared" si="12"/>
        <v>#REF!</v>
      </c>
      <c r="AK58" s="73" t="e">
        <f t="shared" si="13"/>
        <v>#REF!</v>
      </c>
    </row>
    <row r="59" spans="1:37" ht="15.75" customHeight="1" x14ac:dyDescent="0.25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71" t="e">
        <f t="shared" si="10"/>
        <v>#REF!</v>
      </c>
      <c r="AA59" s="87">
        <v>55</v>
      </c>
      <c r="AI59" s="84" t="e">
        <f t="shared" si="11"/>
        <v>#REF!</v>
      </c>
      <c r="AJ59" s="84" t="e">
        <f t="shared" si="12"/>
        <v>#REF!</v>
      </c>
      <c r="AK59" s="73" t="e">
        <f t="shared" si="13"/>
        <v>#REF!</v>
      </c>
    </row>
    <row r="60" spans="1:37" ht="15.75" customHeight="1" x14ac:dyDescent="0.25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71" t="e">
        <f t="shared" si="10"/>
        <v>#REF!</v>
      </c>
      <c r="AA60" s="87">
        <v>56</v>
      </c>
      <c r="AI60" s="84" t="e">
        <f t="shared" si="11"/>
        <v>#REF!</v>
      </c>
      <c r="AJ60" s="84" t="e">
        <f t="shared" si="12"/>
        <v>#REF!</v>
      </c>
      <c r="AK60" s="73" t="e">
        <f t="shared" si="13"/>
        <v>#REF!</v>
      </c>
    </row>
    <row r="61" spans="1:37" ht="15.75" customHeight="1" x14ac:dyDescent="0.25">
      <c r="A61" s="81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72" t="e">
        <f t="shared" si="10"/>
        <v>#REF!</v>
      </c>
      <c r="AA61" s="88">
        <v>57</v>
      </c>
      <c r="AI61" s="84" t="e">
        <f t="shared" si="11"/>
        <v>#REF!</v>
      </c>
      <c r="AJ61" s="84" t="e">
        <f t="shared" si="12"/>
        <v>#REF!</v>
      </c>
      <c r="AK61" s="73" t="e">
        <f t="shared" si="13"/>
        <v>#REF!</v>
      </c>
    </row>
    <row r="62" spans="1:37" s="15" customFormat="1" ht="15.75" customHeight="1" x14ac:dyDescent="0.25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89" t="e">
        <f>IF(W62&lt;&gt;0,(X62-W62)/W62,"")</f>
        <v>#REF!</v>
      </c>
      <c r="AA62" s="90"/>
    </row>
    <row r="64" spans="1:37" s="67" customFormat="1" x14ac:dyDescent="0.25">
      <c r="A64" s="16" t="s">
        <v>94</v>
      </c>
      <c r="B64" s="68"/>
      <c r="P64" s="79" t="s">
        <v>95</v>
      </c>
      <c r="Q64" s="80"/>
      <c r="R64" s="80"/>
      <c r="S64" s="80"/>
      <c r="T64" s="80"/>
      <c r="U64" s="80"/>
      <c r="V64" s="80"/>
      <c r="W64" s="80"/>
      <c r="X64" s="80"/>
      <c r="Y64" s="2"/>
      <c r="Z64" s="2"/>
    </row>
    <row r="65" spans="1:1" x14ac:dyDescent="0.25">
      <c r="A65" s="16" t="s">
        <v>93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39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I803"/>
  <sheetViews>
    <sheetView showZeros="0" zoomScale="75" zoomScaleNormal="75" workbookViewId="0">
      <selection activeCell="I60" sqref="I60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2.75" customHeight="1" thickTop="1" thickBot="1" x14ac:dyDescent="0.25">
      <c r="B27" s="48" t="s">
        <v>199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4"/>
      <c r="C29" s="344"/>
      <c r="D29" s="344"/>
      <c r="E29" s="345"/>
      <c r="F29" s="345"/>
      <c r="G29" s="345"/>
      <c r="H29" s="345"/>
      <c r="I29" s="345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6"/>
      <c r="G52" s="346"/>
      <c r="H52" s="346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217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66"/>
  <sheetViews>
    <sheetView showZeros="0" zoomScaleNormal="100" workbookViewId="0">
      <pane xSplit="2" ySplit="5" topLeftCell="C50" activePane="bottomRight" state="frozen"/>
      <selection activeCell="N19" sqref="N19"/>
      <selection pane="topRight" activeCell="N19" sqref="N19"/>
      <selection pane="bottomLeft" activeCell="N19" sqref="N19"/>
      <selection pane="bottomRight" activeCell="C6" sqref="C6:G64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3" width="9.140625" style="2" customWidth="1"/>
    <col min="4" max="4" width="8.85546875" style="2" customWidth="1"/>
    <col min="5" max="5" width="8.7109375" style="2" customWidth="1"/>
    <col min="6" max="6" width="9.140625" style="2" customWidth="1"/>
    <col min="7" max="7" width="8.85546875" style="2" customWidth="1"/>
    <col min="8" max="8" width="11.28515625" style="2" customWidth="1"/>
    <col min="9" max="9" width="9.140625" style="2" customWidth="1"/>
    <col min="10" max="10" width="8.85546875" style="2" customWidth="1"/>
    <col min="11" max="11" width="8.28515625" style="2" customWidth="1"/>
    <col min="12" max="12" width="9.42578125" style="2" customWidth="1"/>
    <col min="13" max="21" width="11.42578125" style="2"/>
    <col min="22" max="22" width="11.42578125" style="2" customWidth="1"/>
    <col min="23" max="16384" width="11.42578125" style="2"/>
  </cols>
  <sheetData>
    <row r="1" spans="1:21" ht="22.5" customHeight="1" x14ac:dyDescent="0.25">
      <c r="A1" s="1" t="s">
        <v>0</v>
      </c>
      <c r="G1" s="3"/>
      <c r="L1" s="3" t="s">
        <v>89</v>
      </c>
    </row>
    <row r="2" spans="1:21" ht="65.25" customHeight="1" x14ac:dyDescent="0.25">
      <c r="A2" s="359" t="s">
        <v>200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21" ht="6.7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s="7" customFormat="1" ht="30" customHeight="1" x14ac:dyDescent="0.25">
      <c r="B4" s="6"/>
      <c r="C4" s="128" t="s">
        <v>201</v>
      </c>
      <c r="D4" s="129"/>
      <c r="E4" s="129"/>
      <c r="F4" s="129"/>
      <c r="G4" s="130"/>
      <c r="H4" s="128"/>
      <c r="I4" s="129"/>
      <c r="J4" s="129"/>
      <c r="K4" s="130"/>
      <c r="L4" s="130"/>
      <c r="N4" s="2"/>
      <c r="O4" s="2"/>
      <c r="P4" s="2"/>
      <c r="Q4" s="2"/>
      <c r="R4" s="2"/>
      <c r="S4" s="2"/>
      <c r="T4" s="2"/>
      <c r="U4" s="2"/>
    </row>
    <row r="5" spans="1:21" ht="42.7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21" ht="15.75" customHeight="1" x14ac:dyDescent="0.25">
      <c r="A6" s="19">
        <v>1</v>
      </c>
      <c r="B6" s="20" t="s">
        <v>13</v>
      </c>
      <c r="C6" s="9">
        <v>353</v>
      </c>
      <c r="D6" s="9">
        <v>74</v>
      </c>
      <c r="E6" s="11">
        <v>34</v>
      </c>
      <c r="F6" s="11">
        <v>10</v>
      </c>
      <c r="G6" s="11">
        <v>44</v>
      </c>
      <c r="H6" s="137">
        <f>D6/C6</f>
        <v>0.20963172804532579</v>
      </c>
      <c r="I6" s="137">
        <f>G6/D6</f>
        <v>0.59459459459459463</v>
      </c>
      <c r="J6" s="137">
        <f>E6/G6</f>
        <v>0.77272727272727271</v>
      </c>
      <c r="K6" s="137">
        <f>F6/G6</f>
        <v>0.22727272727272727</v>
      </c>
      <c r="L6" s="132">
        <f>G6/C6</f>
        <v>0.12464589235127478</v>
      </c>
    </row>
    <row r="7" spans="1:21" ht="15.75" customHeight="1" x14ac:dyDescent="0.25">
      <c r="A7" s="21">
        <v>2</v>
      </c>
      <c r="B7" s="22" t="s">
        <v>14</v>
      </c>
      <c r="C7" s="11">
        <v>235</v>
      </c>
      <c r="D7" s="11">
        <v>52</v>
      </c>
      <c r="E7" s="11">
        <v>22</v>
      </c>
      <c r="F7" s="11">
        <v>13</v>
      </c>
      <c r="G7" s="11">
        <v>35</v>
      </c>
      <c r="H7" s="138">
        <f t="shared" ref="H7:H65" si="0">D7/C7</f>
        <v>0.22127659574468084</v>
      </c>
      <c r="I7" s="138">
        <f>G7/D7</f>
        <v>0.67307692307692313</v>
      </c>
      <c r="J7" s="138">
        <f>E7/G7</f>
        <v>0.62857142857142856</v>
      </c>
      <c r="K7" s="138">
        <f>F7/G7</f>
        <v>0.37142857142857144</v>
      </c>
      <c r="L7" s="133">
        <f>G7/C7</f>
        <v>0.14893617021276595</v>
      </c>
    </row>
    <row r="8" spans="1:21" ht="15.75" customHeight="1" x14ac:dyDescent="0.25">
      <c r="A8" s="21">
        <v>3</v>
      </c>
      <c r="B8" s="22" t="s">
        <v>15</v>
      </c>
      <c r="C8" s="11">
        <v>56</v>
      </c>
      <c r="D8" s="11">
        <v>10</v>
      </c>
      <c r="E8" s="11">
        <v>6</v>
      </c>
      <c r="F8" s="11">
        <v>0</v>
      </c>
      <c r="G8" s="11">
        <v>6</v>
      </c>
      <c r="H8" s="138">
        <f t="shared" ref="H8:H61" si="1">D8/C8</f>
        <v>0.17857142857142858</v>
      </c>
      <c r="I8" s="138">
        <f t="shared" ref="I8:I61" si="2">G8/D8</f>
        <v>0.6</v>
      </c>
      <c r="J8" s="138">
        <f t="shared" ref="J8:J61" si="3">E8/G8</f>
        <v>1</v>
      </c>
      <c r="K8" s="138">
        <f t="shared" ref="K8:K61" si="4">F8/G8</f>
        <v>0</v>
      </c>
      <c r="L8" s="133">
        <f t="shared" ref="L8:L61" si="5">G8/C8</f>
        <v>0.10714285714285714</v>
      </c>
    </row>
    <row r="9" spans="1:21" ht="15.75" customHeight="1" x14ac:dyDescent="0.25">
      <c r="A9" s="21">
        <v>4</v>
      </c>
      <c r="B9" s="22" t="s">
        <v>16</v>
      </c>
      <c r="C9" s="11">
        <v>77</v>
      </c>
      <c r="D9" s="11">
        <v>26</v>
      </c>
      <c r="E9" s="11">
        <v>8</v>
      </c>
      <c r="F9" s="11">
        <v>9</v>
      </c>
      <c r="G9" s="11">
        <v>17</v>
      </c>
      <c r="H9" s="138">
        <f t="shared" si="1"/>
        <v>0.33766233766233766</v>
      </c>
      <c r="I9" s="138">
        <f t="shared" si="2"/>
        <v>0.65384615384615385</v>
      </c>
      <c r="J9" s="138">
        <f t="shared" si="3"/>
        <v>0.47058823529411764</v>
      </c>
      <c r="K9" s="138">
        <f t="shared" si="4"/>
        <v>0.52941176470588236</v>
      </c>
      <c r="L9" s="133">
        <f t="shared" si="5"/>
        <v>0.22077922077922077</v>
      </c>
    </row>
    <row r="10" spans="1:21" ht="15.75" customHeight="1" x14ac:dyDescent="0.25">
      <c r="A10" s="21">
        <v>5</v>
      </c>
      <c r="B10" s="22" t="s">
        <v>17</v>
      </c>
      <c r="C10" s="11">
        <v>303</v>
      </c>
      <c r="D10" s="11">
        <v>108</v>
      </c>
      <c r="E10" s="11">
        <v>27</v>
      </c>
      <c r="F10" s="11">
        <v>30</v>
      </c>
      <c r="G10" s="11">
        <v>57</v>
      </c>
      <c r="H10" s="138">
        <f t="shared" si="1"/>
        <v>0.35643564356435642</v>
      </c>
      <c r="I10" s="138">
        <f t="shared" si="2"/>
        <v>0.52777777777777779</v>
      </c>
      <c r="J10" s="138">
        <f t="shared" si="3"/>
        <v>0.47368421052631576</v>
      </c>
      <c r="K10" s="138">
        <f t="shared" si="4"/>
        <v>0.52631578947368418</v>
      </c>
      <c r="L10" s="133">
        <f t="shared" si="5"/>
        <v>0.18811881188118812</v>
      </c>
    </row>
    <row r="11" spans="1:21" ht="15.75" customHeight="1" x14ac:dyDescent="0.25">
      <c r="A11" s="21">
        <v>6</v>
      </c>
      <c r="B11" s="22" t="s">
        <v>185</v>
      </c>
      <c r="C11" s="11">
        <v>451</v>
      </c>
      <c r="D11" s="11">
        <v>151</v>
      </c>
      <c r="E11" s="11">
        <v>42</v>
      </c>
      <c r="F11" s="11">
        <v>42</v>
      </c>
      <c r="G11" s="11">
        <v>84</v>
      </c>
      <c r="H11" s="138">
        <f t="shared" si="1"/>
        <v>0.33481152993348118</v>
      </c>
      <c r="I11" s="138">
        <f t="shared" si="2"/>
        <v>0.55629139072847678</v>
      </c>
      <c r="J11" s="138">
        <f t="shared" si="3"/>
        <v>0.5</v>
      </c>
      <c r="K11" s="138">
        <f t="shared" si="4"/>
        <v>0.5</v>
      </c>
      <c r="L11" s="133">
        <f t="shared" si="5"/>
        <v>0.18625277161862527</v>
      </c>
    </row>
    <row r="12" spans="1:21" ht="15.75" customHeight="1" x14ac:dyDescent="0.25">
      <c r="A12" s="23">
        <v>7</v>
      </c>
      <c r="B12" s="22" t="s">
        <v>186</v>
      </c>
      <c r="C12" s="11">
        <v>178</v>
      </c>
      <c r="D12" s="11">
        <v>48</v>
      </c>
      <c r="E12" s="11">
        <v>17</v>
      </c>
      <c r="F12" s="11">
        <v>14</v>
      </c>
      <c r="G12" s="11">
        <v>31</v>
      </c>
      <c r="H12" s="138">
        <f t="shared" si="1"/>
        <v>0.2696629213483146</v>
      </c>
      <c r="I12" s="138">
        <f t="shared" si="2"/>
        <v>0.64583333333333337</v>
      </c>
      <c r="J12" s="138">
        <f t="shared" si="3"/>
        <v>0.54838709677419351</v>
      </c>
      <c r="K12" s="138">
        <f t="shared" si="4"/>
        <v>0.45161290322580644</v>
      </c>
      <c r="L12" s="133">
        <f t="shared" si="5"/>
        <v>0.17415730337078653</v>
      </c>
    </row>
    <row r="13" spans="1:21" ht="15.75" customHeight="1" x14ac:dyDescent="0.25">
      <c r="A13" s="23">
        <v>8</v>
      </c>
      <c r="B13" s="22" t="s">
        <v>20</v>
      </c>
      <c r="C13" s="11">
        <v>57</v>
      </c>
      <c r="D13" s="11">
        <v>14</v>
      </c>
      <c r="E13" s="11">
        <v>5</v>
      </c>
      <c r="F13" s="11">
        <v>5</v>
      </c>
      <c r="G13" s="11">
        <v>10</v>
      </c>
      <c r="H13" s="138">
        <f t="shared" si="1"/>
        <v>0.24561403508771928</v>
      </c>
      <c r="I13" s="138">
        <f t="shared" si="2"/>
        <v>0.7142857142857143</v>
      </c>
      <c r="J13" s="138">
        <f t="shared" si="3"/>
        <v>0.5</v>
      </c>
      <c r="K13" s="138">
        <f t="shared" si="4"/>
        <v>0.5</v>
      </c>
      <c r="L13" s="133">
        <f t="shared" si="5"/>
        <v>0.17543859649122806</v>
      </c>
    </row>
    <row r="14" spans="1:21" ht="15.75" customHeight="1" x14ac:dyDescent="0.25">
      <c r="A14" s="23">
        <v>9</v>
      </c>
      <c r="B14" s="22" t="s">
        <v>21</v>
      </c>
      <c r="C14" s="11">
        <v>163</v>
      </c>
      <c r="D14" s="11">
        <v>68</v>
      </c>
      <c r="E14" s="11">
        <v>16</v>
      </c>
      <c r="F14" s="11">
        <v>23</v>
      </c>
      <c r="G14" s="11">
        <v>39</v>
      </c>
      <c r="H14" s="138">
        <f t="shared" si="1"/>
        <v>0.41717791411042943</v>
      </c>
      <c r="I14" s="138">
        <f t="shared" si="2"/>
        <v>0.57352941176470584</v>
      </c>
      <c r="J14" s="138">
        <f t="shared" si="3"/>
        <v>0.41025641025641024</v>
      </c>
      <c r="K14" s="138">
        <f t="shared" si="4"/>
        <v>0.58974358974358976</v>
      </c>
      <c r="L14" s="133">
        <f t="shared" si="5"/>
        <v>0.2392638036809816</v>
      </c>
    </row>
    <row r="15" spans="1:21" ht="15.75" customHeight="1" x14ac:dyDescent="0.25">
      <c r="A15" s="23">
        <v>10</v>
      </c>
      <c r="B15" s="22" t="s">
        <v>22</v>
      </c>
      <c r="C15" s="11">
        <v>35</v>
      </c>
      <c r="D15" s="11">
        <v>9</v>
      </c>
      <c r="E15" s="11">
        <v>3</v>
      </c>
      <c r="F15" s="11">
        <v>3</v>
      </c>
      <c r="G15" s="11">
        <v>6</v>
      </c>
      <c r="H15" s="138">
        <f t="shared" si="1"/>
        <v>0.25714285714285712</v>
      </c>
      <c r="I15" s="138">
        <f t="shared" si="2"/>
        <v>0.66666666666666663</v>
      </c>
      <c r="J15" s="138">
        <f t="shared" si="3"/>
        <v>0.5</v>
      </c>
      <c r="K15" s="138">
        <f t="shared" si="4"/>
        <v>0.5</v>
      </c>
      <c r="L15" s="133">
        <f t="shared" si="5"/>
        <v>0.17142857142857143</v>
      </c>
    </row>
    <row r="16" spans="1:21" ht="15.75" customHeight="1" x14ac:dyDescent="0.25">
      <c r="A16" s="23">
        <v>11</v>
      </c>
      <c r="B16" s="22" t="s">
        <v>187</v>
      </c>
      <c r="C16" s="11">
        <v>385</v>
      </c>
      <c r="D16" s="11">
        <v>109</v>
      </c>
      <c r="E16" s="11">
        <v>37</v>
      </c>
      <c r="F16" s="11">
        <v>21</v>
      </c>
      <c r="G16" s="11">
        <v>58</v>
      </c>
      <c r="H16" s="138">
        <f t="shared" si="1"/>
        <v>0.2831168831168831</v>
      </c>
      <c r="I16" s="138">
        <f t="shared" si="2"/>
        <v>0.5321100917431193</v>
      </c>
      <c r="J16" s="138">
        <f t="shared" si="3"/>
        <v>0.63793103448275867</v>
      </c>
      <c r="K16" s="138">
        <f t="shared" si="4"/>
        <v>0.36206896551724138</v>
      </c>
      <c r="L16" s="133">
        <f t="shared" si="5"/>
        <v>0.15064935064935064</v>
      </c>
    </row>
    <row r="17" spans="1:12" ht="15.75" customHeight="1" x14ac:dyDescent="0.25">
      <c r="A17" s="23">
        <v>12</v>
      </c>
      <c r="B17" s="22" t="s">
        <v>188</v>
      </c>
      <c r="C17" s="11">
        <v>82</v>
      </c>
      <c r="D17" s="11">
        <v>21</v>
      </c>
      <c r="E17" s="11">
        <v>8</v>
      </c>
      <c r="F17" s="11">
        <v>4</v>
      </c>
      <c r="G17" s="11">
        <v>12</v>
      </c>
      <c r="H17" s="138">
        <f t="shared" si="1"/>
        <v>0.25609756097560976</v>
      </c>
      <c r="I17" s="138">
        <f t="shared" si="2"/>
        <v>0.5714285714285714</v>
      </c>
      <c r="J17" s="138">
        <f t="shared" si="3"/>
        <v>0.66666666666666663</v>
      </c>
      <c r="K17" s="138">
        <f t="shared" si="4"/>
        <v>0.33333333333333331</v>
      </c>
      <c r="L17" s="133">
        <f t="shared" si="5"/>
        <v>0.14634146341463414</v>
      </c>
    </row>
    <row r="18" spans="1:12" ht="15.75" customHeight="1" x14ac:dyDescent="0.25">
      <c r="A18" s="23">
        <v>13</v>
      </c>
      <c r="B18" s="22" t="s">
        <v>189</v>
      </c>
      <c r="C18" s="11">
        <v>35</v>
      </c>
      <c r="D18" s="11">
        <v>7</v>
      </c>
      <c r="E18" s="11">
        <v>3</v>
      </c>
      <c r="F18" s="11">
        <v>1</v>
      </c>
      <c r="G18" s="11">
        <v>4</v>
      </c>
      <c r="H18" s="138">
        <f t="shared" si="1"/>
        <v>0.2</v>
      </c>
      <c r="I18" s="138">
        <f t="shared" si="2"/>
        <v>0.5714285714285714</v>
      </c>
      <c r="J18" s="138">
        <f t="shared" si="3"/>
        <v>0.75</v>
      </c>
      <c r="K18" s="138">
        <f t="shared" si="4"/>
        <v>0.25</v>
      </c>
      <c r="L18" s="133">
        <f t="shared" si="5"/>
        <v>0.11428571428571428</v>
      </c>
    </row>
    <row r="19" spans="1:12" ht="15.75" customHeight="1" x14ac:dyDescent="0.25">
      <c r="A19" s="23">
        <v>14</v>
      </c>
      <c r="B19" s="24" t="s">
        <v>190</v>
      </c>
      <c r="C19" s="11">
        <v>219</v>
      </c>
      <c r="D19" s="11">
        <v>70</v>
      </c>
      <c r="E19" s="11">
        <v>20</v>
      </c>
      <c r="F19" s="11">
        <v>19</v>
      </c>
      <c r="G19" s="11">
        <v>39</v>
      </c>
      <c r="H19" s="138">
        <f t="shared" si="1"/>
        <v>0.31963470319634701</v>
      </c>
      <c r="I19" s="138">
        <f t="shared" si="2"/>
        <v>0.55714285714285716</v>
      </c>
      <c r="J19" s="138">
        <f t="shared" si="3"/>
        <v>0.51282051282051277</v>
      </c>
      <c r="K19" s="138">
        <f t="shared" si="4"/>
        <v>0.48717948717948717</v>
      </c>
      <c r="L19" s="133">
        <f t="shared" si="5"/>
        <v>0.17808219178082191</v>
      </c>
    </row>
    <row r="20" spans="1:12" ht="15.75" customHeight="1" x14ac:dyDescent="0.25">
      <c r="A20" s="23">
        <v>15</v>
      </c>
      <c r="B20" s="24" t="s">
        <v>191</v>
      </c>
      <c r="C20" s="11">
        <v>87</v>
      </c>
      <c r="D20" s="11">
        <v>24</v>
      </c>
      <c r="E20" s="11">
        <v>9</v>
      </c>
      <c r="F20" s="11">
        <v>7</v>
      </c>
      <c r="G20" s="11">
        <v>16</v>
      </c>
      <c r="H20" s="138">
        <f t="shared" si="1"/>
        <v>0.27586206896551724</v>
      </c>
      <c r="I20" s="138">
        <f t="shared" si="2"/>
        <v>0.66666666666666663</v>
      </c>
      <c r="J20" s="138">
        <f t="shared" si="3"/>
        <v>0.5625</v>
      </c>
      <c r="K20" s="138">
        <f t="shared" si="4"/>
        <v>0.4375</v>
      </c>
      <c r="L20" s="133">
        <f t="shared" si="5"/>
        <v>0.18390804597701149</v>
      </c>
    </row>
    <row r="21" spans="1:12" ht="15.75" customHeight="1" x14ac:dyDescent="0.25">
      <c r="A21" s="23">
        <v>16</v>
      </c>
      <c r="B21" s="22" t="s">
        <v>192</v>
      </c>
      <c r="C21" s="11">
        <v>269</v>
      </c>
      <c r="D21" s="11">
        <v>88</v>
      </c>
      <c r="E21" s="11">
        <v>24</v>
      </c>
      <c r="F21" s="11">
        <v>26</v>
      </c>
      <c r="G21" s="11">
        <v>50</v>
      </c>
      <c r="H21" s="138">
        <f t="shared" si="1"/>
        <v>0.32713754646840149</v>
      </c>
      <c r="I21" s="138">
        <f t="shared" si="2"/>
        <v>0.56818181818181823</v>
      </c>
      <c r="J21" s="138">
        <f t="shared" si="3"/>
        <v>0.48</v>
      </c>
      <c r="K21" s="138">
        <f t="shared" si="4"/>
        <v>0.52</v>
      </c>
      <c r="L21" s="133">
        <f t="shared" si="5"/>
        <v>0.18587360594795538</v>
      </c>
    </row>
    <row r="22" spans="1:12" ht="15.75" customHeight="1" x14ac:dyDescent="0.25">
      <c r="A22" s="23">
        <v>17</v>
      </c>
      <c r="B22" s="22" t="s">
        <v>29</v>
      </c>
      <c r="C22" s="11">
        <v>57</v>
      </c>
      <c r="D22" s="11">
        <v>17</v>
      </c>
      <c r="E22" s="11">
        <v>5</v>
      </c>
      <c r="F22" s="11">
        <v>4</v>
      </c>
      <c r="G22" s="11">
        <v>9</v>
      </c>
      <c r="H22" s="138">
        <f t="shared" si="1"/>
        <v>0.2982456140350877</v>
      </c>
      <c r="I22" s="138">
        <f t="shared" si="2"/>
        <v>0.52941176470588236</v>
      </c>
      <c r="J22" s="138">
        <f t="shared" si="3"/>
        <v>0.55555555555555558</v>
      </c>
      <c r="K22" s="138">
        <f t="shared" si="4"/>
        <v>0.44444444444444442</v>
      </c>
      <c r="L22" s="133">
        <f t="shared" si="5"/>
        <v>0.15789473684210525</v>
      </c>
    </row>
    <row r="23" spans="1:12" ht="15.75" customHeight="1" x14ac:dyDescent="0.2">
      <c r="A23" s="23">
        <v>18</v>
      </c>
      <c r="B23" s="25" t="s">
        <v>30</v>
      </c>
      <c r="C23" s="11">
        <v>140</v>
      </c>
      <c r="D23" s="11">
        <v>41</v>
      </c>
      <c r="E23" s="11">
        <v>13</v>
      </c>
      <c r="F23" s="11">
        <v>12</v>
      </c>
      <c r="G23" s="11">
        <v>25</v>
      </c>
      <c r="H23" s="138">
        <f t="shared" si="1"/>
        <v>0.29285714285714287</v>
      </c>
      <c r="I23" s="138">
        <f t="shared" si="2"/>
        <v>0.6097560975609756</v>
      </c>
      <c r="J23" s="138">
        <f t="shared" si="3"/>
        <v>0.52</v>
      </c>
      <c r="K23" s="138">
        <f t="shared" si="4"/>
        <v>0.48</v>
      </c>
      <c r="L23" s="133">
        <f t="shared" si="5"/>
        <v>0.17857142857142858</v>
      </c>
    </row>
    <row r="24" spans="1:12" ht="15.75" customHeight="1" x14ac:dyDescent="0.25">
      <c r="A24" s="23">
        <v>19</v>
      </c>
      <c r="B24" s="22" t="s">
        <v>31</v>
      </c>
      <c r="C24" s="11">
        <v>199</v>
      </c>
      <c r="D24" s="11">
        <v>71</v>
      </c>
      <c r="E24" s="11">
        <v>19</v>
      </c>
      <c r="F24" s="11">
        <v>29</v>
      </c>
      <c r="G24" s="11">
        <v>48</v>
      </c>
      <c r="H24" s="138">
        <f t="shared" si="1"/>
        <v>0.35678391959798994</v>
      </c>
      <c r="I24" s="138">
        <f t="shared" si="2"/>
        <v>0.676056338028169</v>
      </c>
      <c r="J24" s="138">
        <f t="shared" si="3"/>
        <v>0.39583333333333331</v>
      </c>
      <c r="K24" s="138">
        <f t="shared" si="4"/>
        <v>0.60416666666666663</v>
      </c>
      <c r="L24" s="133">
        <f t="shared" si="5"/>
        <v>0.24120603015075376</v>
      </c>
    </row>
    <row r="25" spans="1:12" ht="15.75" customHeight="1" x14ac:dyDescent="0.25">
      <c r="A25" s="23">
        <v>20</v>
      </c>
      <c r="B25" s="22" t="s">
        <v>193</v>
      </c>
      <c r="C25" s="11">
        <v>40</v>
      </c>
      <c r="D25" s="11">
        <v>12</v>
      </c>
      <c r="E25" s="11">
        <v>4</v>
      </c>
      <c r="F25" s="11">
        <v>4</v>
      </c>
      <c r="G25" s="11">
        <v>8</v>
      </c>
      <c r="H25" s="138">
        <f t="shared" si="1"/>
        <v>0.3</v>
      </c>
      <c r="I25" s="138">
        <f t="shared" si="2"/>
        <v>0.66666666666666663</v>
      </c>
      <c r="J25" s="138">
        <f t="shared" si="3"/>
        <v>0.5</v>
      </c>
      <c r="K25" s="138">
        <f t="shared" si="4"/>
        <v>0.5</v>
      </c>
      <c r="L25" s="133">
        <f t="shared" si="5"/>
        <v>0.2</v>
      </c>
    </row>
    <row r="26" spans="1:12" ht="15.75" customHeight="1" x14ac:dyDescent="0.25">
      <c r="A26" s="23">
        <v>21</v>
      </c>
      <c r="B26" s="24" t="s">
        <v>194</v>
      </c>
      <c r="C26" s="11">
        <v>141</v>
      </c>
      <c r="D26" s="11">
        <v>47</v>
      </c>
      <c r="E26" s="11">
        <v>12</v>
      </c>
      <c r="F26" s="11">
        <v>19</v>
      </c>
      <c r="G26" s="11">
        <v>31</v>
      </c>
      <c r="H26" s="138">
        <f t="shared" si="1"/>
        <v>0.33333333333333331</v>
      </c>
      <c r="I26" s="138">
        <f t="shared" si="2"/>
        <v>0.65957446808510634</v>
      </c>
      <c r="J26" s="138">
        <f t="shared" si="3"/>
        <v>0.38709677419354838</v>
      </c>
      <c r="K26" s="138">
        <f t="shared" si="4"/>
        <v>0.61290322580645162</v>
      </c>
      <c r="L26" s="133">
        <f t="shared" si="5"/>
        <v>0.21985815602836881</v>
      </c>
    </row>
    <row r="27" spans="1:12" ht="15.75" customHeight="1" x14ac:dyDescent="0.25">
      <c r="A27" s="23">
        <v>22</v>
      </c>
      <c r="B27" s="24" t="s">
        <v>34</v>
      </c>
      <c r="C27" s="11">
        <v>181</v>
      </c>
      <c r="D27" s="11">
        <v>59</v>
      </c>
      <c r="E27" s="11">
        <v>17</v>
      </c>
      <c r="F27" s="11">
        <v>18</v>
      </c>
      <c r="G27" s="11">
        <v>35</v>
      </c>
      <c r="H27" s="138">
        <f t="shared" si="1"/>
        <v>0.32596685082872928</v>
      </c>
      <c r="I27" s="138">
        <f t="shared" si="2"/>
        <v>0.59322033898305082</v>
      </c>
      <c r="J27" s="138">
        <f t="shared" si="3"/>
        <v>0.48571428571428571</v>
      </c>
      <c r="K27" s="138">
        <f t="shared" si="4"/>
        <v>0.51428571428571423</v>
      </c>
      <c r="L27" s="133">
        <f t="shared" si="5"/>
        <v>0.19337016574585636</v>
      </c>
    </row>
    <row r="28" spans="1:12" ht="15.75" customHeight="1" x14ac:dyDescent="0.25">
      <c r="A28" s="23">
        <v>23</v>
      </c>
      <c r="B28" s="22" t="s">
        <v>35</v>
      </c>
      <c r="C28" s="11">
        <v>195</v>
      </c>
      <c r="D28" s="11">
        <v>56</v>
      </c>
      <c r="E28" s="11">
        <v>18</v>
      </c>
      <c r="F28" s="11">
        <v>23</v>
      </c>
      <c r="G28" s="11">
        <v>41</v>
      </c>
      <c r="H28" s="138">
        <f t="shared" si="1"/>
        <v>0.28717948717948716</v>
      </c>
      <c r="I28" s="138">
        <f t="shared" si="2"/>
        <v>0.7321428571428571</v>
      </c>
      <c r="J28" s="138">
        <f t="shared" si="3"/>
        <v>0.43902439024390244</v>
      </c>
      <c r="K28" s="138">
        <f t="shared" si="4"/>
        <v>0.56097560975609762</v>
      </c>
      <c r="L28" s="133">
        <f t="shared" si="5"/>
        <v>0.21025641025641026</v>
      </c>
    </row>
    <row r="29" spans="1:12" ht="15.75" customHeight="1" x14ac:dyDescent="0.25">
      <c r="A29" s="23">
        <v>24</v>
      </c>
      <c r="B29" s="22" t="s">
        <v>36</v>
      </c>
      <c r="C29" s="11">
        <v>63</v>
      </c>
      <c r="D29" s="11">
        <v>17</v>
      </c>
      <c r="E29" s="11">
        <v>5</v>
      </c>
      <c r="F29" s="11">
        <v>4</v>
      </c>
      <c r="G29" s="11">
        <v>9</v>
      </c>
      <c r="H29" s="138">
        <f t="shared" si="1"/>
        <v>0.26984126984126983</v>
      </c>
      <c r="I29" s="138">
        <f t="shared" si="2"/>
        <v>0.52941176470588236</v>
      </c>
      <c r="J29" s="138">
        <f t="shared" si="3"/>
        <v>0.55555555555555558</v>
      </c>
      <c r="K29" s="138">
        <f t="shared" si="4"/>
        <v>0.44444444444444442</v>
      </c>
      <c r="L29" s="133">
        <f t="shared" si="5"/>
        <v>0.14285714285714285</v>
      </c>
    </row>
    <row r="30" spans="1:12" ht="15.75" customHeight="1" x14ac:dyDescent="0.25">
      <c r="A30" s="26">
        <v>25</v>
      </c>
      <c r="B30" s="22" t="s">
        <v>37</v>
      </c>
      <c r="C30" s="11">
        <v>250</v>
      </c>
      <c r="D30" s="11">
        <v>70</v>
      </c>
      <c r="E30" s="11">
        <v>24</v>
      </c>
      <c r="F30" s="11">
        <v>14</v>
      </c>
      <c r="G30" s="11">
        <v>38</v>
      </c>
      <c r="H30" s="138">
        <f t="shared" si="1"/>
        <v>0.28000000000000003</v>
      </c>
      <c r="I30" s="138">
        <f t="shared" si="2"/>
        <v>0.54285714285714282</v>
      </c>
      <c r="J30" s="138">
        <f t="shared" si="3"/>
        <v>0.63157894736842102</v>
      </c>
      <c r="K30" s="138">
        <f t="shared" si="4"/>
        <v>0.36842105263157893</v>
      </c>
      <c r="L30" s="133">
        <f t="shared" si="5"/>
        <v>0.152</v>
      </c>
    </row>
    <row r="31" spans="1:12" ht="15.75" customHeight="1" x14ac:dyDescent="0.25">
      <c r="A31" s="26">
        <v>26</v>
      </c>
      <c r="B31" s="22" t="s">
        <v>38</v>
      </c>
      <c r="C31" s="11">
        <v>359</v>
      </c>
      <c r="D31" s="11">
        <v>103</v>
      </c>
      <c r="E31" s="11">
        <v>33</v>
      </c>
      <c r="F31" s="11">
        <v>20</v>
      </c>
      <c r="G31" s="11">
        <v>53</v>
      </c>
      <c r="H31" s="138">
        <f t="shared" si="1"/>
        <v>0.28690807799442897</v>
      </c>
      <c r="I31" s="138">
        <f t="shared" si="2"/>
        <v>0.5145631067961165</v>
      </c>
      <c r="J31" s="138">
        <f t="shared" si="3"/>
        <v>0.62264150943396224</v>
      </c>
      <c r="K31" s="138">
        <f t="shared" si="4"/>
        <v>0.37735849056603776</v>
      </c>
      <c r="L31" s="133">
        <f t="shared" si="5"/>
        <v>0.14763231197771587</v>
      </c>
    </row>
    <row r="32" spans="1:12" ht="15.75" customHeight="1" x14ac:dyDescent="0.25">
      <c r="A32" s="26">
        <v>27</v>
      </c>
      <c r="B32" s="22" t="s">
        <v>39</v>
      </c>
      <c r="C32" s="11">
        <v>782</v>
      </c>
      <c r="D32" s="11">
        <v>238</v>
      </c>
      <c r="E32" s="11">
        <v>73</v>
      </c>
      <c r="F32" s="11">
        <v>65</v>
      </c>
      <c r="G32" s="11">
        <v>138</v>
      </c>
      <c r="H32" s="138">
        <f t="shared" si="1"/>
        <v>0.30434782608695654</v>
      </c>
      <c r="I32" s="138">
        <f t="shared" si="2"/>
        <v>0.57983193277310929</v>
      </c>
      <c r="J32" s="138">
        <f t="shared" si="3"/>
        <v>0.52898550724637683</v>
      </c>
      <c r="K32" s="138">
        <f t="shared" si="4"/>
        <v>0.47101449275362317</v>
      </c>
      <c r="L32" s="133">
        <f t="shared" si="5"/>
        <v>0.17647058823529413</v>
      </c>
    </row>
    <row r="33" spans="1:12" ht="15.75" customHeight="1" x14ac:dyDescent="0.25">
      <c r="A33" s="26">
        <v>28</v>
      </c>
      <c r="B33" s="22" t="s">
        <v>40</v>
      </c>
      <c r="C33" s="11">
        <v>322</v>
      </c>
      <c r="D33" s="11">
        <v>104</v>
      </c>
      <c r="E33" s="11">
        <v>31</v>
      </c>
      <c r="F33" s="11">
        <v>22</v>
      </c>
      <c r="G33" s="11">
        <v>53</v>
      </c>
      <c r="H33" s="138">
        <f t="shared" si="1"/>
        <v>0.32298136645962733</v>
      </c>
      <c r="I33" s="138">
        <f t="shared" si="2"/>
        <v>0.50961538461538458</v>
      </c>
      <c r="J33" s="138">
        <f t="shared" si="3"/>
        <v>0.58490566037735847</v>
      </c>
      <c r="K33" s="138">
        <f t="shared" si="4"/>
        <v>0.41509433962264153</v>
      </c>
      <c r="L33" s="133">
        <f t="shared" si="5"/>
        <v>0.16459627329192547</v>
      </c>
    </row>
    <row r="34" spans="1:12" ht="15.75" customHeight="1" x14ac:dyDescent="0.25">
      <c r="A34" s="26">
        <v>29</v>
      </c>
      <c r="B34" s="22" t="s">
        <v>41</v>
      </c>
      <c r="C34" s="11">
        <v>90</v>
      </c>
      <c r="D34" s="11">
        <v>19</v>
      </c>
      <c r="E34" s="11">
        <v>8</v>
      </c>
      <c r="F34" s="11">
        <v>4</v>
      </c>
      <c r="G34" s="11">
        <v>12</v>
      </c>
      <c r="H34" s="138">
        <f t="shared" si="1"/>
        <v>0.21111111111111111</v>
      </c>
      <c r="I34" s="138">
        <f t="shared" si="2"/>
        <v>0.63157894736842102</v>
      </c>
      <c r="J34" s="138">
        <f t="shared" si="3"/>
        <v>0.66666666666666663</v>
      </c>
      <c r="K34" s="138">
        <f t="shared" si="4"/>
        <v>0.33333333333333331</v>
      </c>
      <c r="L34" s="133">
        <f t="shared" si="5"/>
        <v>0.13333333333333333</v>
      </c>
    </row>
    <row r="35" spans="1:12" ht="15.75" customHeight="1" x14ac:dyDescent="0.25">
      <c r="A35" s="26">
        <v>30</v>
      </c>
      <c r="B35" s="22" t="s">
        <v>42</v>
      </c>
      <c r="C35" s="11">
        <v>135</v>
      </c>
      <c r="D35" s="11">
        <v>33</v>
      </c>
      <c r="E35" s="11">
        <v>13</v>
      </c>
      <c r="F35" s="11">
        <v>6</v>
      </c>
      <c r="G35" s="11">
        <v>19</v>
      </c>
      <c r="H35" s="138">
        <f t="shared" si="1"/>
        <v>0.24444444444444444</v>
      </c>
      <c r="I35" s="138">
        <f t="shared" si="2"/>
        <v>0.5757575757575758</v>
      </c>
      <c r="J35" s="138">
        <f t="shared" si="3"/>
        <v>0.68421052631578949</v>
      </c>
      <c r="K35" s="138">
        <f t="shared" si="4"/>
        <v>0.31578947368421051</v>
      </c>
      <c r="L35" s="133">
        <f t="shared" si="5"/>
        <v>0.14074074074074075</v>
      </c>
    </row>
    <row r="36" spans="1:12" ht="15.75" customHeight="1" x14ac:dyDescent="0.25">
      <c r="A36" s="26">
        <v>31</v>
      </c>
      <c r="B36" s="22" t="s">
        <v>43</v>
      </c>
      <c r="C36" s="11">
        <v>266</v>
      </c>
      <c r="D36" s="11">
        <v>96</v>
      </c>
      <c r="E36" s="11">
        <v>25</v>
      </c>
      <c r="F36" s="11">
        <v>26</v>
      </c>
      <c r="G36" s="11">
        <v>51</v>
      </c>
      <c r="H36" s="138">
        <f t="shared" si="1"/>
        <v>0.36090225563909772</v>
      </c>
      <c r="I36" s="138">
        <f t="shared" si="2"/>
        <v>0.53125</v>
      </c>
      <c r="J36" s="138">
        <f t="shared" si="3"/>
        <v>0.49019607843137253</v>
      </c>
      <c r="K36" s="138">
        <f t="shared" si="4"/>
        <v>0.50980392156862742</v>
      </c>
      <c r="L36" s="133">
        <f t="shared" si="5"/>
        <v>0.19172932330827067</v>
      </c>
    </row>
    <row r="37" spans="1:12" ht="15.75" customHeight="1" x14ac:dyDescent="0.25">
      <c r="A37" s="26">
        <v>32</v>
      </c>
      <c r="B37" s="22" t="s">
        <v>44</v>
      </c>
      <c r="C37" s="11">
        <v>306</v>
      </c>
      <c r="D37" s="11">
        <v>111</v>
      </c>
      <c r="E37" s="11">
        <v>29</v>
      </c>
      <c r="F37" s="11">
        <v>33</v>
      </c>
      <c r="G37" s="11">
        <v>62</v>
      </c>
      <c r="H37" s="138">
        <f t="shared" si="1"/>
        <v>0.36274509803921567</v>
      </c>
      <c r="I37" s="138">
        <f t="shared" si="2"/>
        <v>0.55855855855855852</v>
      </c>
      <c r="J37" s="138">
        <f t="shared" si="3"/>
        <v>0.46774193548387094</v>
      </c>
      <c r="K37" s="138">
        <f t="shared" si="4"/>
        <v>0.532258064516129</v>
      </c>
      <c r="L37" s="133">
        <f t="shared" si="5"/>
        <v>0.20261437908496732</v>
      </c>
    </row>
    <row r="38" spans="1:12" ht="15.75" customHeight="1" x14ac:dyDescent="0.25">
      <c r="A38" s="26">
        <v>33</v>
      </c>
      <c r="B38" s="22" t="s">
        <v>45</v>
      </c>
      <c r="C38" s="11">
        <v>202</v>
      </c>
      <c r="D38" s="11">
        <v>76</v>
      </c>
      <c r="E38" s="11">
        <v>19</v>
      </c>
      <c r="F38" s="11">
        <v>27</v>
      </c>
      <c r="G38" s="11">
        <v>46</v>
      </c>
      <c r="H38" s="138">
        <f t="shared" si="1"/>
        <v>0.37623762376237624</v>
      </c>
      <c r="I38" s="138">
        <f t="shared" si="2"/>
        <v>0.60526315789473684</v>
      </c>
      <c r="J38" s="138">
        <f t="shared" si="3"/>
        <v>0.41304347826086957</v>
      </c>
      <c r="K38" s="138">
        <f t="shared" si="4"/>
        <v>0.58695652173913049</v>
      </c>
      <c r="L38" s="133">
        <f t="shared" si="5"/>
        <v>0.22772277227722773</v>
      </c>
    </row>
    <row r="39" spans="1:12" ht="15.75" customHeight="1" x14ac:dyDescent="0.25">
      <c r="A39" s="26">
        <v>34</v>
      </c>
      <c r="B39" s="22" t="s">
        <v>46</v>
      </c>
      <c r="C39" s="11">
        <v>50</v>
      </c>
      <c r="D39" s="11">
        <v>13</v>
      </c>
      <c r="E39" s="11">
        <v>5</v>
      </c>
      <c r="F39" s="11">
        <v>2</v>
      </c>
      <c r="G39" s="11">
        <v>7</v>
      </c>
      <c r="H39" s="138">
        <f t="shared" si="1"/>
        <v>0.26</v>
      </c>
      <c r="I39" s="138">
        <f t="shared" si="2"/>
        <v>0.53846153846153844</v>
      </c>
      <c r="J39" s="138">
        <f t="shared" si="3"/>
        <v>0.7142857142857143</v>
      </c>
      <c r="K39" s="138">
        <f t="shared" si="4"/>
        <v>0.2857142857142857</v>
      </c>
      <c r="L39" s="133">
        <f t="shared" si="5"/>
        <v>0.14000000000000001</v>
      </c>
    </row>
    <row r="40" spans="1:12" ht="15.75" customHeight="1" x14ac:dyDescent="0.25">
      <c r="A40" s="26">
        <v>35</v>
      </c>
      <c r="B40" s="22" t="s">
        <v>47</v>
      </c>
      <c r="C40" s="11">
        <v>114</v>
      </c>
      <c r="D40" s="11">
        <v>23</v>
      </c>
      <c r="E40" s="11">
        <v>10</v>
      </c>
      <c r="F40" s="11">
        <v>4</v>
      </c>
      <c r="G40" s="11">
        <v>14</v>
      </c>
      <c r="H40" s="138">
        <f t="shared" si="1"/>
        <v>0.20175438596491227</v>
      </c>
      <c r="I40" s="138">
        <f t="shared" si="2"/>
        <v>0.60869565217391308</v>
      </c>
      <c r="J40" s="138">
        <f t="shared" si="3"/>
        <v>0.7142857142857143</v>
      </c>
      <c r="K40" s="138">
        <f t="shared" si="4"/>
        <v>0.2857142857142857</v>
      </c>
      <c r="L40" s="133">
        <f t="shared" si="5"/>
        <v>0.12280701754385964</v>
      </c>
    </row>
    <row r="41" spans="1:12" ht="15.75" customHeight="1" x14ac:dyDescent="0.25">
      <c r="A41" s="26">
        <v>36</v>
      </c>
      <c r="B41" s="22" t="s">
        <v>195</v>
      </c>
      <c r="C41" s="11">
        <v>80</v>
      </c>
      <c r="D41" s="11">
        <v>28</v>
      </c>
      <c r="E41" s="11">
        <v>8</v>
      </c>
      <c r="F41" s="11">
        <v>10</v>
      </c>
      <c r="G41" s="11">
        <v>18</v>
      </c>
      <c r="H41" s="138">
        <f t="shared" si="1"/>
        <v>0.35</v>
      </c>
      <c r="I41" s="138">
        <f t="shared" si="2"/>
        <v>0.6428571428571429</v>
      </c>
      <c r="J41" s="138">
        <f t="shared" si="3"/>
        <v>0.44444444444444442</v>
      </c>
      <c r="K41" s="138">
        <f t="shared" si="4"/>
        <v>0.55555555555555558</v>
      </c>
      <c r="L41" s="133">
        <f t="shared" si="5"/>
        <v>0.22500000000000001</v>
      </c>
    </row>
    <row r="42" spans="1:12" ht="15.75" customHeight="1" x14ac:dyDescent="0.25">
      <c r="A42" s="26">
        <v>37</v>
      </c>
      <c r="B42" s="22" t="s">
        <v>196</v>
      </c>
      <c r="C42" s="11">
        <v>56</v>
      </c>
      <c r="D42" s="11">
        <v>14</v>
      </c>
      <c r="E42" s="11">
        <v>6</v>
      </c>
      <c r="F42" s="11">
        <v>7</v>
      </c>
      <c r="G42" s="11">
        <v>13</v>
      </c>
      <c r="H42" s="138">
        <f t="shared" si="1"/>
        <v>0.25</v>
      </c>
      <c r="I42" s="138">
        <f t="shared" si="2"/>
        <v>0.9285714285714286</v>
      </c>
      <c r="J42" s="138">
        <f t="shared" si="3"/>
        <v>0.46153846153846156</v>
      </c>
      <c r="K42" s="138">
        <f t="shared" si="4"/>
        <v>0.53846153846153844</v>
      </c>
      <c r="L42" s="133">
        <f t="shared" si="5"/>
        <v>0.23214285714285715</v>
      </c>
    </row>
    <row r="43" spans="1:12" ht="15.75" customHeight="1" x14ac:dyDescent="0.25">
      <c r="A43" s="26">
        <v>60</v>
      </c>
      <c r="B43" s="22" t="s">
        <v>50</v>
      </c>
      <c r="C43" s="11">
        <v>526</v>
      </c>
      <c r="D43" s="11">
        <v>215</v>
      </c>
      <c r="E43" s="11">
        <v>48</v>
      </c>
      <c r="F43" s="11">
        <v>66</v>
      </c>
      <c r="G43" s="11">
        <v>114</v>
      </c>
      <c r="H43" s="138">
        <f t="shared" si="1"/>
        <v>0.40874524714828897</v>
      </c>
      <c r="I43" s="138">
        <f t="shared" si="2"/>
        <v>0.53023255813953485</v>
      </c>
      <c r="J43" s="138">
        <f t="shared" si="3"/>
        <v>0.42105263157894735</v>
      </c>
      <c r="K43" s="138">
        <f t="shared" si="4"/>
        <v>0.57894736842105265</v>
      </c>
      <c r="L43" s="133">
        <f t="shared" si="5"/>
        <v>0.21673003802281368</v>
      </c>
    </row>
    <row r="44" spans="1:12" ht="15.75" customHeight="1" x14ac:dyDescent="0.25">
      <c r="A44" s="26">
        <v>61</v>
      </c>
      <c r="B44" s="22" t="s">
        <v>51</v>
      </c>
      <c r="C44" s="11">
        <v>364</v>
      </c>
      <c r="D44" s="11">
        <v>136</v>
      </c>
      <c r="E44" s="11">
        <v>34</v>
      </c>
      <c r="F44" s="11">
        <v>26</v>
      </c>
      <c r="G44" s="11">
        <v>60</v>
      </c>
      <c r="H44" s="138">
        <f t="shared" si="1"/>
        <v>0.37362637362637363</v>
      </c>
      <c r="I44" s="138">
        <f t="shared" si="2"/>
        <v>0.44117647058823528</v>
      </c>
      <c r="J44" s="138">
        <f t="shared" si="3"/>
        <v>0.56666666666666665</v>
      </c>
      <c r="K44" s="138">
        <f t="shared" si="4"/>
        <v>0.43333333333333335</v>
      </c>
      <c r="L44" s="133">
        <f t="shared" si="5"/>
        <v>0.16483516483516483</v>
      </c>
    </row>
    <row r="45" spans="1:12" ht="15.75" customHeight="1" x14ac:dyDescent="0.25">
      <c r="A45" s="26">
        <v>62</v>
      </c>
      <c r="B45" s="22" t="s">
        <v>52</v>
      </c>
      <c r="C45" s="11">
        <v>228</v>
      </c>
      <c r="D45" s="11">
        <v>91</v>
      </c>
      <c r="E45" s="11">
        <v>20</v>
      </c>
      <c r="F45" s="11">
        <v>21</v>
      </c>
      <c r="G45" s="11">
        <v>41</v>
      </c>
      <c r="H45" s="138">
        <f t="shared" si="1"/>
        <v>0.39912280701754388</v>
      </c>
      <c r="I45" s="138">
        <f t="shared" si="2"/>
        <v>0.45054945054945056</v>
      </c>
      <c r="J45" s="138">
        <f t="shared" si="3"/>
        <v>0.48780487804878048</v>
      </c>
      <c r="K45" s="138">
        <f t="shared" si="4"/>
        <v>0.51219512195121952</v>
      </c>
      <c r="L45" s="133">
        <f t="shared" si="5"/>
        <v>0.17982456140350878</v>
      </c>
    </row>
    <row r="46" spans="1:12" ht="15.75" customHeight="1" x14ac:dyDescent="0.25">
      <c r="A46" s="26">
        <v>63</v>
      </c>
      <c r="B46" s="22" t="s">
        <v>53</v>
      </c>
      <c r="C46" s="11">
        <v>376</v>
      </c>
      <c r="D46" s="11">
        <v>121</v>
      </c>
      <c r="E46" s="11">
        <v>35</v>
      </c>
      <c r="F46" s="11">
        <v>33</v>
      </c>
      <c r="G46" s="11">
        <v>68</v>
      </c>
      <c r="H46" s="138">
        <f t="shared" si="1"/>
        <v>0.32180851063829785</v>
      </c>
      <c r="I46" s="138">
        <f t="shared" si="2"/>
        <v>0.56198347107438018</v>
      </c>
      <c r="J46" s="138">
        <f t="shared" si="3"/>
        <v>0.51470588235294112</v>
      </c>
      <c r="K46" s="138">
        <f t="shared" si="4"/>
        <v>0.48529411764705882</v>
      </c>
      <c r="L46" s="133">
        <f t="shared" si="5"/>
        <v>0.18085106382978725</v>
      </c>
    </row>
    <row r="47" spans="1:12" ht="15.75" customHeight="1" x14ac:dyDescent="0.25">
      <c r="A47" s="26">
        <v>64</v>
      </c>
      <c r="B47" s="22" t="s">
        <v>54</v>
      </c>
      <c r="C47" s="11">
        <v>311</v>
      </c>
      <c r="D47" s="11">
        <v>105</v>
      </c>
      <c r="E47" s="11">
        <v>30</v>
      </c>
      <c r="F47" s="11">
        <v>25</v>
      </c>
      <c r="G47" s="11">
        <v>55</v>
      </c>
      <c r="H47" s="138">
        <f t="shared" si="1"/>
        <v>0.33762057877813506</v>
      </c>
      <c r="I47" s="138">
        <f t="shared" si="2"/>
        <v>0.52380952380952384</v>
      </c>
      <c r="J47" s="138">
        <f t="shared" si="3"/>
        <v>0.54545454545454541</v>
      </c>
      <c r="K47" s="138">
        <f t="shared" si="4"/>
        <v>0.45454545454545453</v>
      </c>
      <c r="L47" s="133">
        <f t="shared" si="5"/>
        <v>0.17684887459807075</v>
      </c>
    </row>
    <row r="48" spans="1:12" ht="15.75" customHeight="1" x14ac:dyDescent="0.25">
      <c r="A48" s="26">
        <v>65</v>
      </c>
      <c r="B48" s="22" t="s">
        <v>55</v>
      </c>
      <c r="C48" s="11">
        <v>296</v>
      </c>
      <c r="D48" s="11">
        <v>96</v>
      </c>
      <c r="E48" s="11">
        <v>29</v>
      </c>
      <c r="F48" s="11">
        <v>29</v>
      </c>
      <c r="G48" s="11">
        <v>58</v>
      </c>
      <c r="H48" s="138">
        <f t="shared" si="1"/>
        <v>0.32432432432432434</v>
      </c>
      <c r="I48" s="138">
        <f t="shared" si="2"/>
        <v>0.60416666666666663</v>
      </c>
      <c r="J48" s="138">
        <f t="shared" si="3"/>
        <v>0.5</v>
      </c>
      <c r="K48" s="138">
        <f t="shared" si="4"/>
        <v>0.5</v>
      </c>
      <c r="L48" s="133">
        <f t="shared" si="5"/>
        <v>0.19594594594594594</v>
      </c>
    </row>
    <row r="49" spans="1:21" ht="15.75" customHeight="1" x14ac:dyDescent="0.25">
      <c r="A49" s="26">
        <v>66</v>
      </c>
      <c r="B49" s="22" t="s">
        <v>56</v>
      </c>
      <c r="C49" s="11">
        <v>203</v>
      </c>
      <c r="D49" s="11">
        <v>73</v>
      </c>
      <c r="E49" s="11">
        <v>20</v>
      </c>
      <c r="F49" s="11">
        <v>25</v>
      </c>
      <c r="G49" s="11">
        <v>45</v>
      </c>
      <c r="H49" s="138">
        <f t="shared" si="1"/>
        <v>0.35960591133004927</v>
      </c>
      <c r="I49" s="138">
        <f t="shared" si="2"/>
        <v>0.61643835616438358</v>
      </c>
      <c r="J49" s="138">
        <f t="shared" si="3"/>
        <v>0.44444444444444442</v>
      </c>
      <c r="K49" s="138">
        <f t="shared" si="4"/>
        <v>0.55555555555555558</v>
      </c>
      <c r="L49" s="133">
        <f t="shared" si="5"/>
        <v>0.22167487684729065</v>
      </c>
    </row>
    <row r="50" spans="1:21" ht="15.75" customHeight="1" x14ac:dyDescent="0.25">
      <c r="A50" s="26">
        <v>67</v>
      </c>
      <c r="B50" s="22" t="s">
        <v>57</v>
      </c>
      <c r="C50" s="11">
        <v>199</v>
      </c>
      <c r="D50" s="11">
        <v>63</v>
      </c>
      <c r="E50" s="11">
        <v>19</v>
      </c>
      <c r="F50" s="11">
        <v>22</v>
      </c>
      <c r="G50" s="11">
        <v>41</v>
      </c>
      <c r="H50" s="138">
        <f t="shared" si="1"/>
        <v>0.3165829145728643</v>
      </c>
      <c r="I50" s="138">
        <f t="shared" si="2"/>
        <v>0.65079365079365081</v>
      </c>
      <c r="J50" s="138">
        <f t="shared" si="3"/>
        <v>0.46341463414634149</v>
      </c>
      <c r="K50" s="138">
        <f t="shared" si="4"/>
        <v>0.53658536585365857</v>
      </c>
      <c r="L50" s="133">
        <f t="shared" si="5"/>
        <v>0.20603015075376885</v>
      </c>
    </row>
    <row r="51" spans="1:21" ht="15.75" customHeight="1" x14ac:dyDescent="0.25">
      <c r="A51" s="26">
        <v>68</v>
      </c>
      <c r="B51" s="22" t="s">
        <v>58</v>
      </c>
      <c r="C51" s="11">
        <v>125</v>
      </c>
      <c r="D51" s="11">
        <v>52</v>
      </c>
      <c r="E51" s="11">
        <v>12</v>
      </c>
      <c r="F51" s="11">
        <v>15</v>
      </c>
      <c r="G51" s="11">
        <v>27</v>
      </c>
      <c r="H51" s="138">
        <f t="shared" si="1"/>
        <v>0.41599999999999998</v>
      </c>
      <c r="I51" s="138">
        <f t="shared" si="2"/>
        <v>0.51923076923076927</v>
      </c>
      <c r="J51" s="138">
        <f t="shared" si="3"/>
        <v>0.44444444444444442</v>
      </c>
      <c r="K51" s="138">
        <f t="shared" si="4"/>
        <v>0.55555555555555558</v>
      </c>
      <c r="L51" s="133">
        <f t="shared" si="5"/>
        <v>0.216</v>
      </c>
    </row>
    <row r="52" spans="1:21" ht="15.75" customHeight="1" x14ac:dyDescent="0.25">
      <c r="A52" s="26">
        <v>69</v>
      </c>
      <c r="B52" s="22" t="s">
        <v>59</v>
      </c>
      <c r="C52" s="11">
        <v>111</v>
      </c>
      <c r="D52" s="11">
        <v>39</v>
      </c>
      <c r="E52" s="11">
        <v>10</v>
      </c>
      <c r="F52" s="11">
        <v>9</v>
      </c>
      <c r="G52" s="11">
        <v>19</v>
      </c>
      <c r="H52" s="138">
        <f t="shared" si="1"/>
        <v>0.35135135135135137</v>
      </c>
      <c r="I52" s="138">
        <f t="shared" si="2"/>
        <v>0.48717948717948717</v>
      </c>
      <c r="J52" s="138">
        <f t="shared" si="3"/>
        <v>0.52631578947368418</v>
      </c>
      <c r="K52" s="138">
        <f t="shared" si="4"/>
        <v>0.47368421052631576</v>
      </c>
      <c r="L52" s="133">
        <f t="shared" si="5"/>
        <v>0.17117117117117117</v>
      </c>
    </row>
    <row r="53" spans="1:21" ht="15.75" customHeight="1" x14ac:dyDescent="0.25">
      <c r="A53" s="23">
        <v>70</v>
      </c>
      <c r="B53" s="22" t="s">
        <v>197</v>
      </c>
      <c r="C53" s="11">
        <v>154</v>
      </c>
      <c r="D53" s="11">
        <v>48</v>
      </c>
      <c r="E53" s="11">
        <v>15</v>
      </c>
      <c r="F53" s="11">
        <v>10</v>
      </c>
      <c r="G53" s="11">
        <v>25</v>
      </c>
      <c r="H53" s="138">
        <f t="shared" si="1"/>
        <v>0.31168831168831168</v>
      </c>
      <c r="I53" s="138">
        <f t="shared" si="2"/>
        <v>0.52083333333333337</v>
      </c>
      <c r="J53" s="138">
        <f t="shared" si="3"/>
        <v>0.6</v>
      </c>
      <c r="K53" s="138">
        <f t="shared" si="4"/>
        <v>0.4</v>
      </c>
      <c r="L53" s="133">
        <f t="shared" si="5"/>
        <v>0.16233766233766234</v>
      </c>
    </row>
    <row r="54" spans="1:21" ht="15.75" customHeight="1" x14ac:dyDescent="0.25">
      <c r="A54" s="23">
        <v>71</v>
      </c>
      <c r="B54" s="22" t="s">
        <v>61</v>
      </c>
      <c r="C54" s="11">
        <v>192</v>
      </c>
      <c r="D54" s="11">
        <v>61</v>
      </c>
      <c r="E54" s="11">
        <v>17</v>
      </c>
      <c r="F54" s="11">
        <v>21</v>
      </c>
      <c r="G54" s="11">
        <v>38</v>
      </c>
      <c r="H54" s="138">
        <f t="shared" si="1"/>
        <v>0.31770833333333331</v>
      </c>
      <c r="I54" s="138">
        <f t="shared" si="2"/>
        <v>0.62295081967213117</v>
      </c>
      <c r="J54" s="138">
        <f t="shared" si="3"/>
        <v>0.44736842105263158</v>
      </c>
      <c r="K54" s="138">
        <f t="shared" si="4"/>
        <v>0.55263157894736847</v>
      </c>
      <c r="L54" s="133">
        <f t="shared" si="5"/>
        <v>0.19791666666666666</v>
      </c>
    </row>
    <row r="55" spans="1:21" ht="15.75" customHeight="1" x14ac:dyDescent="0.25">
      <c r="A55" s="23">
        <v>72</v>
      </c>
      <c r="B55" s="22" t="s">
        <v>62</v>
      </c>
      <c r="C55" s="11">
        <v>20</v>
      </c>
      <c r="D55" s="11">
        <v>8</v>
      </c>
      <c r="E55" s="11">
        <v>2</v>
      </c>
      <c r="F55" s="11">
        <v>2</v>
      </c>
      <c r="G55" s="11">
        <v>4</v>
      </c>
      <c r="H55" s="138">
        <f t="shared" si="1"/>
        <v>0.4</v>
      </c>
      <c r="I55" s="138">
        <f t="shared" si="2"/>
        <v>0.5</v>
      </c>
      <c r="J55" s="138">
        <f t="shared" si="3"/>
        <v>0.5</v>
      </c>
      <c r="K55" s="138">
        <f t="shared" si="4"/>
        <v>0.5</v>
      </c>
      <c r="L55" s="133">
        <f t="shared" si="5"/>
        <v>0.2</v>
      </c>
    </row>
    <row r="56" spans="1:21" ht="15.75" customHeight="1" x14ac:dyDescent="0.25">
      <c r="A56" s="23">
        <v>73</v>
      </c>
      <c r="B56" s="22" t="s">
        <v>63</v>
      </c>
      <c r="C56" s="11">
        <v>8</v>
      </c>
      <c r="D56" s="11">
        <v>4</v>
      </c>
      <c r="E56" s="11">
        <v>1</v>
      </c>
      <c r="F56" s="11">
        <v>0</v>
      </c>
      <c r="G56" s="11">
        <v>1</v>
      </c>
      <c r="H56" s="138">
        <f t="shared" si="1"/>
        <v>0.5</v>
      </c>
      <c r="I56" s="138">
        <f t="shared" ref="I56" si="6">G56/D56</f>
        <v>0.25</v>
      </c>
      <c r="J56" s="138"/>
      <c r="K56" s="138"/>
      <c r="L56" s="133">
        <f t="shared" si="5"/>
        <v>0.125</v>
      </c>
    </row>
    <row r="57" spans="1:21" ht="15.75" customHeight="1" x14ac:dyDescent="0.25">
      <c r="A57" s="27">
        <v>74</v>
      </c>
      <c r="B57" s="28" t="s">
        <v>64</v>
      </c>
      <c r="C57" s="11">
        <v>200</v>
      </c>
      <c r="D57" s="11">
        <v>72</v>
      </c>
      <c r="E57" s="11">
        <v>19</v>
      </c>
      <c r="F57" s="11">
        <v>17</v>
      </c>
      <c r="G57" s="11">
        <v>36</v>
      </c>
      <c r="H57" s="138">
        <f t="shared" si="1"/>
        <v>0.36</v>
      </c>
      <c r="I57" s="138">
        <f t="shared" si="2"/>
        <v>0.5</v>
      </c>
      <c r="J57" s="138">
        <f t="shared" si="3"/>
        <v>0.52777777777777779</v>
      </c>
      <c r="K57" s="138">
        <f t="shared" si="4"/>
        <v>0.47222222222222221</v>
      </c>
      <c r="L57" s="133">
        <f t="shared" si="5"/>
        <v>0.18</v>
      </c>
    </row>
    <row r="58" spans="1:21" ht="15.75" customHeight="1" x14ac:dyDescent="0.25">
      <c r="A58" s="27">
        <v>76</v>
      </c>
      <c r="B58" s="28" t="s">
        <v>65</v>
      </c>
      <c r="C58" s="11">
        <v>5</v>
      </c>
      <c r="D58" s="11">
        <v>1</v>
      </c>
      <c r="E58" s="11">
        <v>0</v>
      </c>
      <c r="F58" s="11">
        <v>1</v>
      </c>
      <c r="G58" s="11">
        <v>1</v>
      </c>
      <c r="H58" s="138">
        <f t="shared" si="1"/>
        <v>0.2</v>
      </c>
      <c r="I58" s="138"/>
      <c r="J58" s="138"/>
      <c r="K58" s="138"/>
      <c r="L58" s="133">
        <f t="shared" si="5"/>
        <v>0.2</v>
      </c>
      <c r="N58" s="15"/>
      <c r="O58" s="15"/>
      <c r="P58" s="15"/>
      <c r="Q58" s="15"/>
      <c r="R58" s="15"/>
      <c r="S58" s="15"/>
      <c r="T58" s="15"/>
      <c r="U58" s="15"/>
    </row>
    <row r="59" spans="1:21" ht="15.75" customHeight="1" x14ac:dyDescent="0.25">
      <c r="A59" s="27">
        <v>77</v>
      </c>
      <c r="B59" s="28" t="s">
        <v>66</v>
      </c>
      <c r="C59" s="11">
        <v>2</v>
      </c>
      <c r="D59" s="11">
        <v>0</v>
      </c>
      <c r="E59" s="11">
        <v>0</v>
      </c>
      <c r="F59" s="11">
        <v>0</v>
      </c>
      <c r="G59" s="11">
        <v>0</v>
      </c>
      <c r="H59" s="138">
        <f t="shared" si="1"/>
        <v>0</v>
      </c>
      <c r="I59" s="138"/>
      <c r="J59" s="138"/>
      <c r="K59" s="138"/>
      <c r="L59" s="133">
        <f t="shared" ref="L59" si="7">G59/C59</f>
        <v>0</v>
      </c>
      <c r="N59" s="15"/>
      <c r="O59" s="15"/>
      <c r="P59" s="15"/>
      <c r="Q59" s="15"/>
      <c r="R59" s="15"/>
      <c r="S59" s="15"/>
      <c r="T59" s="15"/>
      <c r="U59" s="15"/>
    </row>
    <row r="60" spans="1:21" ht="15.75" customHeight="1" x14ac:dyDescent="0.25">
      <c r="A60" s="29">
        <v>85</v>
      </c>
      <c r="B60" s="22" t="s">
        <v>67</v>
      </c>
      <c r="C60" s="11">
        <v>116</v>
      </c>
      <c r="D60" s="11">
        <v>43</v>
      </c>
      <c r="E60" s="11">
        <v>11</v>
      </c>
      <c r="F60" s="11">
        <v>9</v>
      </c>
      <c r="G60" s="11">
        <v>20</v>
      </c>
      <c r="H60" s="138">
        <f t="shared" si="1"/>
        <v>0.37068965517241381</v>
      </c>
      <c r="I60" s="138">
        <f t="shared" si="2"/>
        <v>0.46511627906976744</v>
      </c>
      <c r="J60" s="138">
        <f t="shared" si="3"/>
        <v>0.55000000000000004</v>
      </c>
      <c r="K60" s="138">
        <f t="shared" si="4"/>
        <v>0.45</v>
      </c>
      <c r="L60" s="133">
        <f t="shared" si="5"/>
        <v>0.17241379310344829</v>
      </c>
    </row>
    <row r="61" spans="1:21" ht="15.75" customHeight="1" x14ac:dyDescent="0.25">
      <c r="A61" s="29">
        <v>86</v>
      </c>
      <c r="B61" s="22" t="s">
        <v>68</v>
      </c>
      <c r="C61" s="11">
        <v>115</v>
      </c>
      <c r="D61" s="11">
        <v>42</v>
      </c>
      <c r="E61" s="11">
        <v>11</v>
      </c>
      <c r="F61" s="11">
        <v>16</v>
      </c>
      <c r="G61" s="11">
        <v>27</v>
      </c>
      <c r="H61" s="138">
        <f t="shared" si="1"/>
        <v>0.36521739130434783</v>
      </c>
      <c r="I61" s="138">
        <f t="shared" si="2"/>
        <v>0.6428571428571429</v>
      </c>
      <c r="J61" s="138">
        <f t="shared" si="3"/>
        <v>0.40740740740740738</v>
      </c>
      <c r="K61" s="138">
        <f t="shared" si="4"/>
        <v>0.59259259259259256</v>
      </c>
      <c r="L61" s="133">
        <f t="shared" si="5"/>
        <v>0.23478260869565218</v>
      </c>
    </row>
    <row r="62" spans="1:21" ht="15.75" customHeight="1" x14ac:dyDescent="0.25">
      <c r="A62" s="29">
        <v>87</v>
      </c>
      <c r="B62" s="22" t="s">
        <v>69</v>
      </c>
      <c r="C62" s="11">
        <v>122</v>
      </c>
      <c r="D62" s="11">
        <v>47</v>
      </c>
      <c r="E62" s="11">
        <v>12</v>
      </c>
      <c r="F62" s="11">
        <v>13</v>
      </c>
      <c r="G62" s="11">
        <v>25</v>
      </c>
      <c r="H62" s="138">
        <f t="shared" si="0"/>
        <v>0.38524590163934425</v>
      </c>
      <c r="I62" s="140">
        <f t="shared" ref="I62:I65" si="8">G62/D62</f>
        <v>0.53191489361702127</v>
      </c>
      <c r="J62" s="140">
        <f t="shared" ref="J62:J65" si="9">E62/G62</f>
        <v>0.48</v>
      </c>
      <c r="K62" s="140">
        <f t="shared" ref="K62:K65" si="10">F62/G62</f>
        <v>0.52</v>
      </c>
      <c r="L62" s="134">
        <f t="shared" ref="L62:L65" si="11">G62/C62</f>
        <v>0.20491803278688525</v>
      </c>
    </row>
    <row r="63" spans="1:21" ht="15.75" customHeight="1" x14ac:dyDescent="0.25">
      <c r="A63" s="29">
        <v>90</v>
      </c>
      <c r="B63" s="310" t="s">
        <v>183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38"/>
      <c r="I63" s="140"/>
      <c r="J63" s="140"/>
      <c r="K63" s="140"/>
      <c r="L63" s="134"/>
    </row>
    <row r="64" spans="1:21" ht="15.75" customHeight="1" x14ac:dyDescent="0.25">
      <c r="A64" s="269">
        <v>91</v>
      </c>
      <c r="B64" s="270" t="s">
        <v>178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38"/>
      <c r="I64" s="140"/>
      <c r="J64" s="140"/>
      <c r="K64" s="140"/>
      <c r="L64" s="134"/>
    </row>
    <row r="65" spans="1:23" s="15" customFormat="1" ht="15.75" customHeight="1" x14ac:dyDescent="0.25">
      <c r="A65" s="31"/>
      <c r="B65" s="13" t="s">
        <v>9</v>
      </c>
      <c r="C65" s="14">
        <f>SUM(C6:C64)</f>
        <v>10686</v>
      </c>
      <c r="D65" s="14">
        <f t="shared" ref="D65:G65" si="12">SUM(D6:D64)</f>
        <v>3444</v>
      </c>
      <c r="E65" s="14">
        <f t="shared" si="12"/>
        <v>1003</v>
      </c>
      <c r="F65" s="14">
        <f t="shared" si="12"/>
        <v>940</v>
      </c>
      <c r="G65" s="14">
        <f t="shared" si="12"/>
        <v>1943</v>
      </c>
      <c r="H65" s="139">
        <f t="shared" si="0"/>
        <v>0.32229084783829309</v>
      </c>
      <c r="I65" s="205">
        <f t="shared" si="8"/>
        <v>0.56416957026713122</v>
      </c>
      <c r="J65" s="205">
        <f t="shared" si="9"/>
        <v>0.51621204323211534</v>
      </c>
      <c r="K65" s="205">
        <f t="shared" si="10"/>
        <v>0.48378795676788472</v>
      </c>
      <c r="L65" s="190">
        <f t="shared" si="11"/>
        <v>0.1818266891259592</v>
      </c>
      <c r="W65" s="15">
        <f t="shared" ref="W65" si="13">SUM(W6:W62)</f>
        <v>0</v>
      </c>
    </row>
    <row r="66" spans="1:23" ht="15.75" x14ac:dyDescent="0.25">
      <c r="J66" s="189"/>
      <c r="K66" s="189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4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5"/>
  <sheetViews>
    <sheetView showZeros="0" zoomScaleNormal="100" workbookViewId="0">
      <pane xSplit="2" ySplit="5" topLeftCell="C6" activePane="bottomRight" state="frozen"/>
      <selection activeCell="N19" sqref="N19"/>
      <selection pane="topRight" activeCell="N19" sqref="N19"/>
      <selection pane="bottomLeft" activeCell="N19" sqref="N19"/>
      <selection pane="bottomRight" activeCell="C6" sqref="C6:G64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5" width="8.7109375" style="2" customWidth="1"/>
    <col min="6" max="7" width="8.85546875" style="2" customWidth="1"/>
    <col min="8" max="8" width="11.140625" style="2" customWidth="1"/>
    <col min="9" max="9" width="8.5703125" style="2" customWidth="1"/>
    <col min="10" max="10" width="8.42578125" style="2" customWidth="1"/>
    <col min="11" max="11" width="8.5703125" style="2" customWidth="1"/>
    <col min="12" max="12" width="9.28515625" style="2" customWidth="1"/>
    <col min="13" max="16384" width="11.42578125" style="2"/>
  </cols>
  <sheetData>
    <row r="1" spans="1:12" ht="22.5" customHeight="1" x14ac:dyDescent="0.25">
      <c r="A1" s="1" t="s">
        <v>0</v>
      </c>
      <c r="L1" s="3" t="s">
        <v>90</v>
      </c>
    </row>
    <row r="2" spans="1:12" ht="65.25" customHeight="1" x14ac:dyDescent="0.25">
      <c r="A2" s="359" t="s">
        <v>200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6.75" customHeight="1" x14ac:dyDescent="0.25">
      <c r="A3" s="17"/>
      <c r="B3" s="4"/>
    </row>
    <row r="4" spans="1:12" s="7" customFormat="1" ht="30" customHeight="1" x14ac:dyDescent="0.25">
      <c r="B4" s="6"/>
      <c r="C4" s="128" t="s">
        <v>202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2.7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73</v>
      </c>
      <c r="D6" s="9">
        <v>31</v>
      </c>
      <c r="E6" s="9">
        <v>9</v>
      </c>
      <c r="F6" s="9">
        <v>13</v>
      </c>
      <c r="G6" s="9">
        <v>22</v>
      </c>
      <c r="H6" s="137">
        <f>D6/C6</f>
        <v>0.42465753424657532</v>
      </c>
      <c r="I6" s="137">
        <f>G6/D6</f>
        <v>0.70967741935483875</v>
      </c>
      <c r="J6" s="137">
        <f>E6/G6</f>
        <v>0.40909090909090912</v>
      </c>
      <c r="K6" s="137">
        <f>F6/G6</f>
        <v>0.59090909090909094</v>
      </c>
      <c r="L6" s="132">
        <f>G6/C6</f>
        <v>0.30136986301369861</v>
      </c>
    </row>
    <row r="7" spans="1:12" ht="15.75" customHeight="1" x14ac:dyDescent="0.25">
      <c r="A7" s="21">
        <v>2</v>
      </c>
      <c r="B7" s="22" t="s">
        <v>14</v>
      </c>
      <c r="C7" s="11">
        <v>60</v>
      </c>
      <c r="D7" s="11">
        <v>19</v>
      </c>
      <c r="E7" s="11">
        <v>10</v>
      </c>
      <c r="F7" s="11">
        <v>3</v>
      </c>
      <c r="G7" s="11">
        <v>13</v>
      </c>
      <c r="H7" s="138">
        <f t="shared" ref="H7:H65" si="0">D7/C7</f>
        <v>0.31666666666666665</v>
      </c>
      <c r="I7" s="138">
        <f>G7/D7</f>
        <v>0.68421052631578949</v>
      </c>
      <c r="J7" s="138">
        <f>E7/G7</f>
        <v>0.76923076923076927</v>
      </c>
      <c r="K7" s="138">
        <f>F7/G7</f>
        <v>0.23076923076923078</v>
      </c>
      <c r="L7" s="133">
        <f>G7/C7</f>
        <v>0.21666666666666667</v>
      </c>
    </row>
    <row r="8" spans="1:12" ht="15.75" customHeight="1" x14ac:dyDescent="0.25">
      <c r="A8" s="21">
        <v>3</v>
      </c>
      <c r="B8" s="22" t="s">
        <v>15</v>
      </c>
      <c r="C8" s="11">
        <v>6</v>
      </c>
      <c r="D8" s="11">
        <v>1</v>
      </c>
      <c r="E8" s="11">
        <v>1</v>
      </c>
      <c r="F8" s="11">
        <v>0</v>
      </c>
      <c r="G8" s="11">
        <v>1</v>
      </c>
      <c r="H8" s="138">
        <f t="shared" si="0"/>
        <v>0.16666666666666666</v>
      </c>
      <c r="I8" s="138">
        <f t="shared" ref="I8:I55" si="1">G8/D8</f>
        <v>1</v>
      </c>
      <c r="J8" s="138">
        <f>E8/G8</f>
        <v>1</v>
      </c>
      <c r="K8" s="138">
        <f>F8/G8</f>
        <v>0</v>
      </c>
      <c r="L8" s="133">
        <f t="shared" ref="L8:L65" si="2">G8/C8</f>
        <v>0.16666666666666666</v>
      </c>
    </row>
    <row r="9" spans="1:12" ht="15.75" customHeight="1" x14ac:dyDescent="0.25">
      <c r="A9" s="21">
        <v>4</v>
      </c>
      <c r="B9" s="22" t="s">
        <v>16</v>
      </c>
      <c r="C9" s="11">
        <v>10</v>
      </c>
      <c r="D9" s="11">
        <v>6</v>
      </c>
      <c r="E9" s="11">
        <v>2</v>
      </c>
      <c r="F9" s="11">
        <v>1</v>
      </c>
      <c r="G9" s="11">
        <v>3</v>
      </c>
      <c r="H9" s="138">
        <f t="shared" si="0"/>
        <v>0.6</v>
      </c>
      <c r="I9" s="138">
        <f t="shared" si="1"/>
        <v>0.5</v>
      </c>
      <c r="J9" s="138">
        <f t="shared" ref="J9:J55" si="3">E9/G9</f>
        <v>0.66666666666666663</v>
      </c>
      <c r="K9" s="138">
        <f t="shared" ref="K9:K55" si="4">F9/G9</f>
        <v>0.33333333333333331</v>
      </c>
      <c r="L9" s="133">
        <f t="shared" si="2"/>
        <v>0.3</v>
      </c>
    </row>
    <row r="10" spans="1:12" ht="15.75" customHeight="1" x14ac:dyDescent="0.25">
      <c r="A10" s="21">
        <v>5</v>
      </c>
      <c r="B10" s="22" t="s">
        <v>17</v>
      </c>
      <c r="C10" s="11">
        <v>90</v>
      </c>
      <c r="D10" s="11">
        <v>33</v>
      </c>
      <c r="E10" s="11">
        <v>13</v>
      </c>
      <c r="F10" s="11">
        <v>8</v>
      </c>
      <c r="G10" s="11">
        <v>21</v>
      </c>
      <c r="H10" s="138">
        <f t="shared" si="0"/>
        <v>0.36666666666666664</v>
      </c>
      <c r="I10" s="138">
        <f t="shared" si="1"/>
        <v>0.63636363636363635</v>
      </c>
      <c r="J10" s="138">
        <f t="shared" si="3"/>
        <v>0.61904761904761907</v>
      </c>
      <c r="K10" s="138">
        <f t="shared" si="4"/>
        <v>0.38095238095238093</v>
      </c>
      <c r="L10" s="133">
        <f t="shared" si="2"/>
        <v>0.23333333333333334</v>
      </c>
    </row>
    <row r="11" spans="1:12" ht="15.75" customHeight="1" x14ac:dyDescent="0.25">
      <c r="A11" s="21">
        <v>6</v>
      </c>
      <c r="B11" s="22" t="s">
        <v>185</v>
      </c>
      <c r="C11" s="11">
        <v>106</v>
      </c>
      <c r="D11" s="11">
        <v>49</v>
      </c>
      <c r="E11" s="11">
        <v>15</v>
      </c>
      <c r="F11" s="11">
        <v>15</v>
      </c>
      <c r="G11" s="11">
        <v>30</v>
      </c>
      <c r="H11" s="138">
        <f t="shared" si="0"/>
        <v>0.46226415094339623</v>
      </c>
      <c r="I11" s="138">
        <f t="shared" si="1"/>
        <v>0.61224489795918369</v>
      </c>
      <c r="J11" s="138">
        <f t="shared" si="3"/>
        <v>0.5</v>
      </c>
      <c r="K11" s="138">
        <f t="shared" si="4"/>
        <v>0.5</v>
      </c>
      <c r="L11" s="133">
        <f t="shared" si="2"/>
        <v>0.28301886792452829</v>
      </c>
    </row>
    <row r="12" spans="1:12" ht="15.75" customHeight="1" x14ac:dyDescent="0.25">
      <c r="A12" s="23">
        <v>7</v>
      </c>
      <c r="B12" s="22" t="s">
        <v>186</v>
      </c>
      <c r="C12" s="11">
        <v>20</v>
      </c>
      <c r="D12" s="11">
        <v>10</v>
      </c>
      <c r="E12" s="11">
        <v>2</v>
      </c>
      <c r="F12" s="11">
        <v>3</v>
      </c>
      <c r="G12" s="11">
        <v>5</v>
      </c>
      <c r="H12" s="138">
        <f t="shared" si="0"/>
        <v>0.5</v>
      </c>
      <c r="I12" s="138">
        <f t="shared" si="1"/>
        <v>0.5</v>
      </c>
      <c r="J12" s="138">
        <f t="shared" si="3"/>
        <v>0.4</v>
      </c>
      <c r="K12" s="138">
        <f t="shared" si="4"/>
        <v>0.6</v>
      </c>
      <c r="L12" s="133">
        <f t="shared" si="2"/>
        <v>0.25</v>
      </c>
    </row>
    <row r="13" spans="1:12" ht="15.75" customHeight="1" x14ac:dyDescent="0.25">
      <c r="A13" s="23">
        <v>8</v>
      </c>
      <c r="B13" s="22" t="s">
        <v>20</v>
      </c>
      <c r="C13" s="11">
        <v>24</v>
      </c>
      <c r="D13" s="11">
        <v>10</v>
      </c>
      <c r="E13" s="11">
        <v>4</v>
      </c>
      <c r="F13" s="11">
        <v>4</v>
      </c>
      <c r="G13" s="11">
        <v>8</v>
      </c>
      <c r="H13" s="138">
        <f t="shared" si="0"/>
        <v>0.41666666666666669</v>
      </c>
      <c r="I13" s="138">
        <f t="shared" si="1"/>
        <v>0.8</v>
      </c>
      <c r="J13" s="138">
        <f t="shared" si="3"/>
        <v>0.5</v>
      </c>
      <c r="K13" s="138">
        <f t="shared" si="4"/>
        <v>0.5</v>
      </c>
      <c r="L13" s="133">
        <f t="shared" si="2"/>
        <v>0.33333333333333331</v>
      </c>
    </row>
    <row r="14" spans="1:12" ht="15.75" customHeight="1" x14ac:dyDescent="0.25">
      <c r="A14" s="23">
        <v>9</v>
      </c>
      <c r="B14" s="22" t="s">
        <v>21</v>
      </c>
      <c r="C14" s="11">
        <v>73</v>
      </c>
      <c r="D14" s="11">
        <v>34</v>
      </c>
      <c r="E14" s="11">
        <v>10</v>
      </c>
      <c r="F14" s="11">
        <v>11</v>
      </c>
      <c r="G14" s="11">
        <v>21</v>
      </c>
      <c r="H14" s="138">
        <f t="shared" si="0"/>
        <v>0.46575342465753422</v>
      </c>
      <c r="I14" s="138">
        <f t="shared" si="1"/>
        <v>0.61764705882352944</v>
      </c>
      <c r="J14" s="138">
        <f t="shared" si="3"/>
        <v>0.47619047619047616</v>
      </c>
      <c r="K14" s="138">
        <f t="shared" si="4"/>
        <v>0.52380952380952384</v>
      </c>
      <c r="L14" s="133">
        <f t="shared" si="2"/>
        <v>0.28767123287671231</v>
      </c>
    </row>
    <row r="15" spans="1:12" ht="15.75" customHeight="1" x14ac:dyDescent="0.25">
      <c r="A15" s="23">
        <v>10</v>
      </c>
      <c r="B15" s="22" t="s">
        <v>22</v>
      </c>
      <c r="C15" s="11">
        <v>18</v>
      </c>
      <c r="D15" s="11">
        <v>7</v>
      </c>
      <c r="E15" s="11">
        <v>2</v>
      </c>
      <c r="F15" s="11">
        <v>4</v>
      </c>
      <c r="G15" s="11">
        <v>6</v>
      </c>
      <c r="H15" s="138">
        <f t="shared" si="0"/>
        <v>0.3888888888888889</v>
      </c>
      <c r="I15" s="138">
        <f t="shared" si="1"/>
        <v>0.8571428571428571</v>
      </c>
      <c r="J15" s="138">
        <f t="shared" si="3"/>
        <v>0.33333333333333331</v>
      </c>
      <c r="K15" s="138">
        <f t="shared" si="4"/>
        <v>0.66666666666666663</v>
      </c>
      <c r="L15" s="133">
        <f t="shared" si="2"/>
        <v>0.33333333333333331</v>
      </c>
    </row>
    <row r="16" spans="1:12" ht="15.75" customHeight="1" x14ac:dyDescent="0.25">
      <c r="A16" s="23">
        <v>11</v>
      </c>
      <c r="B16" s="22" t="s">
        <v>187</v>
      </c>
      <c r="C16" s="11">
        <v>124</v>
      </c>
      <c r="D16" s="11">
        <v>49</v>
      </c>
      <c r="E16" s="11">
        <v>16</v>
      </c>
      <c r="F16" s="11">
        <v>16</v>
      </c>
      <c r="G16" s="11">
        <v>32</v>
      </c>
      <c r="H16" s="138">
        <f t="shared" si="0"/>
        <v>0.39516129032258063</v>
      </c>
      <c r="I16" s="138">
        <f t="shared" si="1"/>
        <v>0.65306122448979587</v>
      </c>
      <c r="J16" s="138">
        <f t="shared" si="3"/>
        <v>0.5</v>
      </c>
      <c r="K16" s="138">
        <f t="shared" si="4"/>
        <v>0.5</v>
      </c>
      <c r="L16" s="133">
        <f t="shared" si="2"/>
        <v>0.25806451612903225</v>
      </c>
    </row>
    <row r="17" spans="1:12" ht="15.75" customHeight="1" x14ac:dyDescent="0.25">
      <c r="A17" s="23">
        <v>12</v>
      </c>
      <c r="B17" s="22" t="s">
        <v>188</v>
      </c>
      <c r="C17" s="11">
        <v>31</v>
      </c>
      <c r="D17" s="11">
        <v>14</v>
      </c>
      <c r="E17" s="11">
        <v>4</v>
      </c>
      <c r="F17" s="11">
        <v>4</v>
      </c>
      <c r="G17" s="11">
        <v>8</v>
      </c>
      <c r="H17" s="138">
        <f t="shared" si="0"/>
        <v>0.45161290322580644</v>
      </c>
      <c r="I17" s="138">
        <f t="shared" si="1"/>
        <v>0.5714285714285714</v>
      </c>
      <c r="J17" s="138">
        <f t="shared" si="3"/>
        <v>0.5</v>
      </c>
      <c r="K17" s="138">
        <f t="shared" si="4"/>
        <v>0.5</v>
      </c>
      <c r="L17" s="133">
        <f t="shared" si="2"/>
        <v>0.25806451612903225</v>
      </c>
    </row>
    <row r="18" spans="1:12" ht="15.75" customHeight="1" x14ac:dyDescent="0.25">
      <c r="A18" s="23">
        <v>13</v>
      </c>
      <c r="B18" s="22" t="s">
        <v>189</v>
      </c>
      <c r="C18" s="11">
        <v>6</v>
      </c>
      <c r="D18" s="11">
        <v>1</v>
      </c>
      <c r="E18" s="11">
        <v>1</v>
      </c>
      <c r="F18" s="11">
        <v>0</v>
      </c>
      <c r="G18" s="11">
        <v>1</v>
      </c>
      <c r="H18" s="138">
        <f t="shared" si="0"/>
        <v>0.16666666666666666</v>
      </c>
      <c r="I18" s="138">
        <f t="shared" si="1"/>
        <v>1</v>
      </c>
      <c r="J18" s="138">
        <f t="shared" ref="J18" si="5">E18/G18</f>
        <v>1</v>
      </c>
      <c r="K18" s="138">
        <f t="shared" ref="K18" si="6">F18/G18</f>
        <v>0</v>
      </c>
      <c r="L18" s="133">
        <f t="shared" si="2"/>
        <v>0.16666666666666666</v>
      </c>
    </row>
    <row r="19" spans="1:12" ht="15.75" customHeight="1" x14ac:dyDescent="0.25">
      <c r="A19" s="23">
        <v>14</v>
      </c>
      <c r="B19" s="24" t="s">
        <v>190</v>
      </c>
      <c r="C19" s="11">
        <v>52</v>
      </c>
      <c r="D19" s="11">
        <v>19</v>
      </c>
      <c r="E19" s="11">
        <v>7</v>
      </c>
      <c r="F19" s="11">
        <v>6</v>
      </c>
      <c r="G19" s="11">
        <v>13</v>
      </c>
      <c r="H19" s="138">
        <f t="shared" si="0"/>
        <v>0.36538461538461536</v>
      </c>
      <c r="I19" s="138">
        <f t="shared" si="1"/>
        <v>0.68421052631578949</v>
      </c>
      <c r="J19" s="138">
        <f t="shared" si="3"/>
        <v>0.53846153846153844</v>
      </c>
      <c r="K19" s="138">
        <f t="shared" si="4"/>
        <v>0.46153846153846156</v>
      </c>
      <c r="L19" s="133">
        <f t="shared" si="2"/>
        <v>0.25</v>
      </c>
    </row>
    <row r="20" spans="1:12" ht="15.75" customHeight="1" x14ac:dyDescent="0.25">
      <c r="A20" s="23">
        <v>15</v>
      </c>
      <c r="B20" s="24" t="s">
        <v>191</v>
      </c>
      <c r="C20" s="11">
        <v>5</v>
      </c>
      <c r="D20" s="11">
        <v>1</v>
      </c>
      <c r="E20" s="11">
        <v>0</v>
      </c>
      <c r="F20" s="11">
        <v>1</v>
      </c>
      <c r="G20" s="11">
        <v>1</v>
      </c>
      <c r="H20" s="138">
        <f t="shared" si="0"/>
        <v>0.2</v>
      </c>
      <c r="I20" s="138">
        <f t="shared" si="1"/>
        <v>1</v>
      </c>
      <c r="J20" s="138">
        <f t="shared" ref="J20" si="7">E20/G20</f>
        <v>0</v>
      </c>
      <c r="K20" s="138">
        <f t="shared" ref="K20" si="8">F20/G20</f>
        <v>1</v>
      </c>
      <c r="L20" s="133">
        <f t="shared" si="2"/>
        <v>0.2</v>
      </c>
    </row>
    <row r="21" spans="1:12" ht="15.75" customHeight="1" x14ac:dyDescent="0.25">
      <c r="A21" s="23">
        <v>16</v>
      </c>
      <c r="B21" s="22" t="s">
        <v>192</v>
      </c>
      <c r="C21" s="11">
        <v>45</v>
      </c>
      <c r="D21" s="11">
        <v>19</v>
      </c>
      <c r="E21" s="11">
        <v>6</v>
      </c>
      <c r="F21" s="11">
        <v>8</v>
      </c>
      <c r="G21" s="11">
        <v>14</v>
      </c>
      <c r="H21" s="138">
        <f t="shared" si="0"/>
        <v>0.42222222222222222</v>
      </c>
      <c r="I21" s="138">
        <f t="shared" si="1"/>
        <v>0.73684210526315785</v>
      </c>
      <c r="J21" s="138">
        <f t="shared" si="3"/>
        <v>0.42857142857142855</v>
      </c>
      <c r="K21" s="138">
        <f t="shared" si="4"/>
        <v>0.5714285714285714</v>
      </c>
      <c r="L21" s="133">
        <f t="shared" si="2"/>
        <v>0.31111111111111112</v>
      </c>
    </row>
    <row r="22" spans="1:12" ht="15.75" customHeight="1" x14ac:dyDescent="0.25">
      <c r="A22" s="23">
        <v>17</v>
      </c>
      <c r="B22" s="22" t="s">
        <v>29</v>
      </c>
      <c r="C22" s="11">
        <v>23</v>
      </c>
      <c r="D22" s="11">
        <v>6</v>
      </c>
      <c r="E22" s="11">
        <v>3</v>
      </c>
      <c r="F22" s="11">
        <v>1</v>
      </c>
      <c r="G22" s="11">
        <v>4</v>
      </c>
      <c r="H22" s="138">
        <f t="shared" si="0"/>
        <v>0.2608695652173913</v>
      </c>
      <c r="I22" s="138">
        <f t="shared" si="1"/>
        <v>0.66666666666666663</v>
      </c>
      <c r="J22" s="138">
        <f t="shared" si="3"/>
        <v>0.75</v>
      </c>
      <c r="K22" s="138">
        <f t="shared" si="4"/>
        <v>0.25</v>
      </c>
      <c r="L22" s="133">
        <f t="shared" si="2"/>
        <v>0.17391304347826086</v>
      </c>
    </row>
    <row r="23" spans="1:12" ht="15.75" customHeight="1" x14ac:dyDescent="0.2">
      <c r="A23" s="23">
        <v>18</v>
      </c>
      <c r="B23" s="25" t="s">
        <v>30</v>
      </c>
      <c r="C23" s="11">
        <v>34</v>
      </c>
      <c r="D23" s="11">
        <v>15</v>
      </c>
      <c r="E23" s="11">
        <v>4</v>
      </c>
      <c r="F23" s="11">
        <v>4</v>
      </c>
      <c r="G23" s="11">
        <v>8</v>
      </c>
      <c r="H23" s="138">
        <f t="shared" si="0"/>
        <v>0.44117647058823528</v>
      </c>
      <c r="I23" s="138">
        <f t="shared" si="1"/>
        <v>0.53333333333333333</v>
      </c>
      <c r="J23" s="138">
        <f t="shared" si="3"/>
        <v>0.5</v>
      </c>
      <c r="K23" s="138">
        <f t="shared" si="4"/>
        <v>0.5</v>
      </c>
      <c r="L23" s="133">
        <f t="shared" si="2"/>
        <v>0.23529411764705882</v>
      </c>
    </row>
    <row r="24" spans="1:12" ht="15.75" customHeight="1" x14ac:dyDescent="0.25">
      <c r="A24" s="23">
        <v>19</v>
      </c>
      <c r="B24" s="22" t="s">
        <v>31</v>
      </c>
      <c r="C24" s="11">
        <v>31</v>
      </c>
      <c r="D24" s="11">
        <v>16</v>
      </c>
      <c r="E24" s="11">
        <v>3</v>
      </c>
      <c r="F24" s="11">
        <v>4</v>
      </c>
      <c r="G24" s="11">
        <v>7</v>
      </c>
      <c r="H24" s="138">
        <f t="shared" si="0"/>
        <v>0.5161290322580645</v>
      </c>
      <c r="I24" s="138">
        <f t="shared" si="1"/>
        <v>0.4375</v>
      </c>
      <c r="J24" s="138">
        <f t="shared" si="3"/>
        <v>0.42857142857142855</v>
      </c>
      <c r="K24" s="138">
        <f t="shared" si="4"/>
        <v>0.5714285714285714</v>
      </c>
      <c r="L24" s="133">
        <f t="shared" si="2"/>
        <v>0.22580645161290322</v>
      </c>
    </row>
    <row r="25" spans="1:12" ht="15.75" customHeight="1" x14ac:dyDescent="0.25">
      <c r="A25" s="23">
        <v>20</v>
      </c>
      <c r="B25" s="22" t="s">
        <v>193</v>
      </c>
      <c r="C25" s="11">
        <v>4</v>
      </c>
      <c r="D25" s="11">
        <v>3</v>
      </c>
      <c r="E25" s="11">
        <v>1</v>
      </c>
      <c r="F25" s="11">
        <v>0</v>
      </c>
      <c r="G25" s="11">
        <v>1</v>
      </c>
      <c r="H25" s="138">
        <f t="shared" si="0"/>
        <v>0.75</v>
      </c>
      <c r="I25" s="138">
        <f t="shared" si="1"/>
        <v>0.33333333333333331</v>
      </c>
      <c r="J25" s="138">
        <f t="shared" si="3"/>
        <v>1</v>
      </c>
      <c r="K25" s="138">
        <f t="shared" si="4"/>
        <v>0</v>
      </c>
      <c r="L25" s="133">
        <f t="shared" si="2"/>
        <v>0.25</v>
      </c>
    </row>
    <row r="26" spans="1:12" ht="15.75" customHeight="1" x14ac:dyDescent="0.25">
      <c r="A26" s="23">
        <v>21</v>
      </c>
      <c r="B26" s="24" t="s">
        <v>194</v>
      </c>
      <c r="C26" s="11">
        <v>46</v>
      </c>
      <c r="D26" s="11">
        <v>18</v>
      </c>
      <c r="E26" s="11">
        <v>6</v>
      </c>
      <c r="F26" s="11">
        <v>7</v>
      </c>
      <c r="G26" s="11">
        <v>13</v>
      </c>
      <c r="H26" s="138">
        <f t="shared" si="0"/>
        <v>0.39130434782608697</v>
      </c>
      <c r="I26" s="138">
        <f t="shared" si="1"/>
        <v>0.72222222222222221</v>
      </c>
      <c r="J26" s="138">
        <f t="shared" si="3"/>
        <v>0.46153846153846156</v>
      </c>
      <c r="K26" s="138">
        <f t="shared" si="4"/>
        <v>0.53846153846153844</v>
      </c>
      <c r="L26" s="133">
        <f t="shared" si="2"/>
        <v>0.28260869565217389</v>
      </c>
    </row>
    <row r="27" spans="1:12" ht="15.75" customHeight="1" x14ac:dyDescent="0.25">
      <c r="A27" s="23">
        <v>22</v>
      </c>
      <c r="B27" s="24" t="s">
        <v>34</v>
      </c>
      <c r="C27" s="11">
        <v>71</v>
      </c>
      <c r="D27" s="11">
        <v>28</v>
      </c>
      <c r="E27" s="11">
        <v>10</v>
      </c>
      <c r="F27" s="11">
        <v>12</v>
      </c>
      <c r="G27" s="11">
        <v>22</v>
      </c>
      <c r="H27" s="138">
        <f t="shared" si="0"/>
        <v>0.39436619718309857</v>
      </c>
      <c r="I27" s="138">
        <f t="shared" si="1"/>
        <v>0.7857142857142857</v>
      </c>
      <c r="J27" s="138">
        <f t="shared" si="3"/>
        <v>0.45454545454545453</v>
      </c>
      <c r="K27" s="138">
        <f t="shared" si="4"/>
        <v>0.54545454545454541</v>
      </c>
      <c r="L27" s="133">
        <f t="shared" si="2"/>
        <v>0.30985915492957744</v>
      </c>
    </row>
    <row r="28" spans="1:12" ht="15.75" customHeight="1" x14ac:dyDescent="0.25">
      <c r="A28" s="23">
        <v>23</v>
      </c>
      <c r="B28" s="22" t="s">
        <v>35</v>
      </c>
      <c r="C28" s="11">
        <v>37</v>
      </c>
      <c r="D28" s="11">
        <v>10</v>
      </c>
      <c r="E28" s="11">
        <v>5</v>
      </c>
      <c r="F28" s="11">
        <v>3</v>
      </c>
      <c r="G28" s="11">
        <v>8</v>
      </c>
      <c r="H28" s="138">
        <f t="shared" si="0"/>
        <v>0.27027027027027029</v>
      </c>
      <c r="I28" s="138">
        <f t="shared" si="1"/>
        <v>0.8</v>
      </c>
      <c r="J28" s="138">
        <f t="shared" si="3"/>
        <v>0.625</v>
      </c>
      <c r="K28" s="138">
        <f t="shared" si="4"/>
        <v>0.375</v>
      </c>
      <c r="L28" s="133">
        <f t="shared" si="2"/>
        <v>0.21621621621621623</v>
      </c>
    </row>
    <row r="29" spans="1:12" ht="15.75" customHeight="1" x14ac:dyDescent="0.25">
      <c r="A29" s="23">
        <v>24</v>
      </c>
      <c r="B29" s="22" t="s">
        <v>36</v>
      </c>
      <c r="C29" s="11">
        <v>7</v>
      </c>
      <c r="D29" s="11">
        <v>4</v>
      </c>
      <c r="E29" s="11">
        <v>1</v>
      </c>
      <c r="F29" s="11">
        <v>1</v>
      </c>
      <c r="G29" s="11">
        <v>2</v>
      </c>
      <c r="H29" s="138">
        <f t="shared" si="0"/>
        <v>0.5714285714285714</v>
      </c>
      <c r="I29" s="138">
        <f t="shared" ref="I29" si="9">G29/D29</f>
        <v>0.5</v>
      </c>
      <c r="J29" s="138">
        <f t="shared" ref="J29" si="10">E29/G29</f>
        <v>0.5</v>
      </c>
      <c r="K29" s="138">
        <f t="shared" ref="K29" si="11">F29/G29</f>
        <v>0.5</v>
      </c>
      <c r="L29" s="133">
        <f t="shared" si="2"/>
        <v>0.2857142857142857</v>
      </c>
    </row>
    <row r="30" spans="1:12" ht="15.75" customHeight="1" x14ac:dyDescent="0.25">
      <c r="A30" s="26">
        <v>25</v>
      </c>
      <c r="B30" s="22" t="s">
        <v>37</v>
      </c>
      <c r="C30" s="11">
        <v>80</v>
      </c>
      <c r="D30" s="11">
        <v>29</v>
      </c>
      <c r="E30" s="11">
        <v>13</v>
      </c>
      <c r="F30" s="11">
        <v>5</v>
      </c>
      <c r="G30" s="11">
        <v>18</v>
      </c>
      <c r="H30" s="138">
        <f t="shared" si="0"/>
        <v>0.36249999999999999</v>
      </c>
      <c r="I30" s="138">
        <f t="shared" si="1"/>
        <v>0.62068965517241381</v>
      </c>
      <c r="J30" s="138">
        <f t="shared" si="3"/>
        <v>0.72222222222222221</v>
      </c>
      <c r="K30" s="138">
        <f t="shared" si="4"/>
        <v>0.27777777777777779</v>
      </c>
      <c r="L30" s="133">
        <f t="shared" si="2"/>
        <v>0.22500000000000001</v>
      </c>
    </row>
    <row r="31" spans="1:12" ht="15.75" customHeight="1" x14ac:dyDescent="0.25">
      <c r="A31" s="26">
        <v>26</v>
      </c>
      <c r="B31" s="22" t="s">
        <v>38</v>
      </c>
      <c r="C31" s="11">
        <v>109</v>
      </c>
      <c r="D31" s="11">
        <v>38</v>
      </c>
      <c r="E31" s="11">
        <v>16</v>
      </c>
      <c r="F31" s="11">
        <v>8</v>
      </c>
      <c r="G31" s="11">
        <v>24</v>
      </c>
      <c r="H31" s="138">
        <f t="shared" si="0"/>
        <v>0.34862385321100919</v>
      </c>
      <c r="I31" s="138">
        <f t="shared" si="1"/>
        <v>0.63157894736842102</v>
      </c>
      <c r="J31" s="138">
        <f t="shared" si="3"/>
        <v>0.66666666666666663</v>
      </c>
      <c r="K31" s="138">
        <f t="shared" si="4"/>
        <v>0.33333333333333331</v>
      </c>
      <c r="L31" s="133">
        <f t="shared" si="2"/>
        <v>0.22018348623853212</v>
      </c>
    </row>
    <row r="32" spans="1:12" ht="15.75" customHeight="1" x14ac:dyDescent="0.25">
      <c r="A32" s="26">
        <v>27</v>
      </c>
      <c r="B32" s="22" t="s">
        <v>39</v>
      </c>
      <c r="C32" s="11">
        <v>174</v>
      </c>
      <c r="D32" s="11">
        <v>61</v>
      </c>
      <c r="E32" s="11">
        <v>24</v>
      </c>
      <c r="F32" s="11">
        <v>12</v>
      </c>
      <c r="G32" s="11">
        <v>36</v>
      </c>
      <c r="H32" s="138">
        <f t="shared" si="0"/>
        <v>0.35057471264367818</v>
      </c>
      <c r="I32" s="138">
        <f t="shared" si="1"/>
        <v>0.5901639344262295</v>
      </c>
      <c r="J32" s="138">
        <f t="shared" si="3"/>
        <v>0.66666666666666663</v>
      </c>
      <c r="K32" s="138">
        <f t="shared" si="4"/>
        <v>0.33333333333333331</v>
      </c>
      <c r="L32" s="133">
        <f t="shared" si="2"/>
        <v>0.20689655172413793</v>
      </c>
    </row>
    <row r="33" spans="1:12" ht="15.75" customHeight="1" x14ac:dyDescent="0.25">
      <c r="A33" s="26">
        <v>28</v>
      </c>
      <c r="B33" s="22" t="s">
        <v>40</v>
      </c>
      <c r="C33" s="11">
        <v>67</v>
      </c>
      <c r="D33" s="11">
        <v>24</v>
      </c>
      <c r="E33" s="11">
        <v>9</v>
      </c>
      <c r="F33" s="11">
        <v>8</v>
      </c>
      <c r="G33" s="11">
        <v>17</v>
      </c>
      <c r="H33" s="138">
        <f t="shared" si="0"/>
        <v>0.35820895522388058</v>
      </c>
      <c r="I33" s="138">
        <f t="shared" si="1"/>
        <v>0.70833333333333337</v>
      </c>
      <c r="J33" s="138">
        <f t="shared" si="3"/>
        <v>0.52941176470588236</v>
      </c>
      <c r="K33" s="138">
        <f t="shared" si="4"/>
        <v>0.47058823529411764</v>
      </c>
      <c r="L33" s="133">
        <f t="shared" si="2"/>
        <v>0.2537313432835821</v>
      </c>
    </row>
    <row r="34" spans="1:12" ht="15.75" customHeight="1" x14ac:dyDescent="0.25">
      <c r="A34" s="26">
        <v>29</v>
      </c>
      <c r="B34" s="22" t="s">
        <v>41</v>
      </c>
      <c r="C34" s="11">
        <v>16</v>
      </c>
      <c r="D34" s="11">
        <v>6</v>
      </c>
      <c r="E34" s="11">
        <v>3</v>
      </c>
      <c r="F34" s="11">
        <v>1</v>
      </c>
      <c r="G34" s="11">
        <v>4</v>
      </c>
      <c r="H34" s="138">
        <f t="shared" si="0"/>
        <v>0.375</v>
      </c>
      <c r="I34" s="138">
        <f t="shared" si="1"/>
        <v>0.66666666666666663</v>
      </c>
      <c r="J34" s="138">
        <f t="shared" si="3"/>
        <v>0.75</v>
      </c>
      <c r="K34" s="138">
        <f t="shared" si="4"/>
        <v>0.25</v>
      </c>
      <c r="L34" s="133">
        <f t="shared" si="2"/>
        <v>0.25</v>
      </c>
    </row>
    <row r="35" spans="1:12" ht="15.75" customHeight="1" x14ac:dyDescent="0.25">
      <c r="A35" s="26">
        <v>30</v>
      </c>
      <c r="B35" s="22" t="s">
        <v>42</v>
      </c>
      <c r="C35" s="11">
        <v>27</v>
      </c>
      <c r="D35" s="11">
        <v>10</v>
      </c>
      <c r="E35" s="11">
        <v>4</v>
      </c>
      <c r="F35" s="11">
        <v>2</v>
      </c>
      <c r="G35" s="11">
        <v>6</v>
      </c>
      <c r="H35" s="138">
        <f t="shared" si="0"/>
        <v>0.37037037037037035</v>
      </c>
      <c r="I35" s="138">
        <f t="shared" si="1"/>
        <v>0.6</v>
      </c>
      <c r="J35" s="138">
        <f t="shared" si="3"/>
        <v>0.66666666666666663</v>
      </c>
      <c r="K35" s="138">
        <f t="shared" si="4"/>
        <v>0.33333333333333331</v>
      </c>
      <c r="L35" s="133">
        <f t="shared" si="2"/>
        <v>0.22222222222222221</v>
      </c>
    </row>
    <row r="36" spans="1:12" ht="15.75" customHeight="1" x14ac:dyDescent="0.25">
      <c r="A36" s="26">
        <v>31</v>
      </c>
      <c r="B36" s="22" t="s">
        <v>43</v>
      </c>
      <c r="C36" s="11">
        <v>48</v>
      </c>
      <c r="D36" s="11">
        <v>15</v>
      </c>
      <c r="E36" s="11">
        <v>8</v>
      </c>
      <c r="F36" s="11">
        <v>3</v>
      </c>
      <c r="G36" s="11">
        <v>11</v>
      </c>
      <c r="H36" s="138">
        <f t="shared" si="0"/>
        <v>0.3125</v>
      </c>
      <c r="I36" s="138">
        <f t="shared" si="1"/>
        <v>0.73333333333333328</v>
      </c>
      <c r="J36" s="138">
        <f t="shared" si="3"/>
        <v>0.72727272727272729</v>
      </c>
      <c r="K36" s="138">
        <f t="shared" si="4"/>
        <v>0.27272727272727271</v>
      </c>
      <c r="L36" s="133">
        <f t="shared" si="2"/>
        <v>0.22916666666666666</v>
      </c>
    </row>
    <row r="37" spans="1:12" ht="15.75" customHeight="1" x14ac:dyDescent="0.25">
      <c r="A37" s="26">
        <v>32</v>
      </c>
      <c r="B37" s="22" t="s">
        <v>44</v>
      </c>
      <c r="C37" s="11">
        <v>60</v>
      </c>
      <c r="D37" s="11">
        <v>21</v>
      </c>
      <c r="E37" s="11">
        <v>8</v>
      </c>
      <c r="F37" s="11">
        <v>8</v>
      </c>
      <c r="G37" s="11">
        <v>16</v>
      </c>
      <c r="H37" s="138">
        <f t="shared" si="0"/>
        <v>0.35</v>
      </c>
      <c r="I37" s="138">
        <f t="shared" si="1"/>
        <v>0.76190476190476186</v>
      </c>
      <c r="J37" s="138">
        <f t="shared" si="3"/>
        <v>0.5</v>
      </c>
      <c r="K37" s="138">
        <f t="shared" si="4"/>
        <v>0.5</v>
      </c>
      <c r="L37" s="133">
        <f t="shared" si="2"/>
        <v>0.26666666666666666</v>
      </c>
    </row>
    <row r="38" spans="1:12" ht="15.75" customHeight="1" x14ac:dyDescent="0.25">
      <c r="A38" s="26">
        <v>33</v>
      </c>
      <c r="B38" s="22" t="s">
        <v>45</v>
      </c>
      <c r="C38" s="11">
        <v>18</v>
      </c>
      <c r="D38" s="11">
        <v>11</v>
      </c>
      <c r="E38" s="11">
        <v>2</v>
      </c>
      <c r="F38" s="11">
        <v>3</v>
      </c>
      <c r="G38" s="11">
        <v>5</v>
      </c>
      <c r="H38" s="138">
        <f t="shared" si="0"/>
        <v>0.61111111111111116</v>
      </c>
      <c r="I38" s="138">
        <f t="shared" si="1"/>
        <v>0.45454545454545453</v>
      </c>
      <c r="J38" s="138">
        <f t="shared" si="3"/>
        <v>0.4</v>
      </c>
      <c r="K38" s="138">
        <f t="shared" si="4"/>
        <v>0.6</v>
      </c>
      <c r="L38" s="133">
        <f t="shared" si="2"/>
        <v>0.27777777777777779</v>
      </c>
    </row>
    <row r="39" spans="1:12" ht="15.75" customHeight="1" x14ac:dyDescent="0.25">
      <c r="A39" s="26">
        <v>34</v>
      </c>
      <c r="B39" s="22" t="s">
        <v>46</v>
      </c>
      <c r="C39" s="11">
        <v>5</v>
      </c>
      <c r="D39" s="11">
        <v>2</v>
      </c>
      <c r="E39" s="11">
        <v>1</v>
      </c>
      <c r="F39" s="11">
        <v>1</v>
      </c>
      <c r="G39" s="11">
        <v>2</v>
      </c>
      <c r="H39" s="138">
        <f t="shared" si="0"/>
        <v>0.4</v>
      </c>
      <c r="I39" s="138">
        <f t="shared" ref="I39:I41" si="12">G39/D39</f>
        <v>1</v>
      </c>
      <c r="J39" s="138"/>
      <c r="K39" s="138"/>
      <c r="L39" s="133">
        <f t="shared" si="2"/>
        <v>0.4</v>
      </c>
    </row>
    <row r="40" spans="1:12" ht="15.75" customHeight="1" x14ac:dyDescent="0.25">
      <c r="A40" s="26">
        <v>35</v>
      </c>
      <c r="B40" s="22" t="s">
        <v>47</v>
      </c>
      <c r="C40" s="11">
        <v>19</v>
      </c>
      <c r="D40" s="11">
        <v>6</v>
      </c>
      <c r="E40" s="11">
        <v>3</v>
      </c>
      <c r="F40" s="11">
        <v>2</v>
      </c>
      <c r="G40" s="11">
        <v>5</v>
      </c>
      <c r="H40" s="138">
        <f t="shared" si="0"/>
        <v>0.31578947368421051</v>
      </c>
      <c r="I40" s="138">
        <f t="shared" si="12"/>
        <v>0.83333333333333337</v>
      </c>
      <c r="J40" s="138">
        <f t="shared" ref="J40:J41" si="13">E40/G40</f>
        <v>0.6</v>
      </c>
      <c r="K40" s="138">
        <f t="shared" ref="K40:K41" si="14">F40/G40</f>
        <v>0.4</v>
      </c>
      <c r="L40" s="133">
        <f t="shared" si="2"/>
        <v>0.26315789473684209</v>
      </c>
    </row>
    <row r="41" spans="1:12" ht="15.75" customHeight="1" x14ac:dyDescent="0.25">
      <c r="A41" s="26">
        <v>36</v>
      </c>
      <c r="B41" s="22" t="s">
        <v>195</v>
      </c>
      <c r="C41" s="11">
        <v>16</v>
      </c>
      <c r="D41" s="11">
        <v>6</v>
      </c>
      <c r="E41" s="11">
        <v>2</v>
      </c>
      <c r="F41" s="11">
        <v>3</v>
      </c>
      <c r="G41" s="11">
        <v>5</v>
      </c>
      <c r="H41" s="138">
        <f t="shared" si="0"/>
        <v>0.375</v>
      </c>
      <c r="I41" s="138">
        <f t="shared" si="12"/>
        <v>0.83333333333333337</v>
      </c>
      <c r="J41" s="138">
        <f t="shared" si="13"/>
        <v>0.4</v>
      </c>
      <c r="K41" s="138">
        <f t="shared" si="14"/>
        <v>0.6</v>
      </c>
      <c r="L41" s="133">
        <f t="shared" si="2"/>
        <v>0.3125</v>
      </c>
    </row>
    <row r="42" spans="1:12" ht="15.75" customHeight="1" x14ac:dyDescent="0.25">
      <c r="A42" s="26">
        <v>37</v>
      </c>
      <c r="B42" s="22" t="s">
        <v>196</v>
      </c>
      <c r="C42" s="11">
        <v>9</v>
      </c>
      <c r="D42" s="11">
        <v>1</v>
      </c>
      <c r="E42" s="11">
        <v>1</v>
      </c>
      <c r="F42" s="11">
        <v>0</v>
      </c>
      <c r="G42" s="11">
        <v>1</v>
      </c>
      <c r="H42" s="138">
        <f t="shared" si="0"/>
        <v>0.1111111111111111</v>
      </c>
      <c r="I42" s="138">
        <f t="shared" si="1"/>
        <v>1</v>
      </c>
      <c r="J42" s="138">
        <f t="shared" si="3"/>
        <v>1</v>
      </c>
      <c r="K42" s="138">
        <f t="shared" si="4"/>
        <v>0</v>
      </c>
      <c r="L42" s="133">
        <f t="shared" si="2"/>
        <v>0.1111111111111111</v>
      </c>
    </row>
    <row r="43" spans="1:12" ht="15.75" customHeight="1" x14ac:dyDescent="0.25">
      <c r="A43" s="26">
        <v>60</v>
      </c>
      <c r="B43" s="22" t="s">
        <v>50</v>
      </c>
      <c r="C43" s="11">
        <v>123</v>
      </c>
      <c r="D43" s="11">
        <v>50</v>
      </c>
      <c r="E43" s="11">
        <v>17</v>
      </c>
      <c r="F43" s="11">
        <v>12</v>
      </c>
      <c r="G43" s="11">
        <v>29</v>
      </c>
      <c r="H43" s="138">
        <f t="shared" si="0"/>
        <v>0.4065040650406504</v>
      </c>
      <c r="I43" s="138">
        <f t="shared" si="1"/>
        <v>0.57999999999999996</v>
      </c>
      <c r="J43" s="138">
        <f t="shared" si="3"/>
        <v>0.58620689655172409</v>
      </c>
      <c r="K43" s="138">
        <f t="shared" si="4"/>
        <v>0.41379310344827586</v>
      </c>
      <c r="L43" s="133">
        <f t="shared" si="2"/>
        <v>0.23577235772357724</v>
      </c>
    </row>
    <row r="44" spans="1:12" ht="15.75" customHeight="1" x14ac:dyDescent="0.25">
      <c r="A44" s="26">
        <v>61</v>
      </c>
      <c r="B44" s="22" t="s">
        <v>51</v>
      </c>
      <c r="C44" s="11">
        <v>105</v>
      </c>
      <c r="D44" s="11">
        <v>44</v>
      </c>
      <c r="E44" s="11">
        <v>14</v>
      </c>
      <c r="F44" s="11">
        <v>14</v>
      </c>
      <c r="G44" s="11">
        <v>28</v>
      </c>
      <c r="H44" s="138">
        <f t="shared" si="0"/>
        <v>0.41904761904761906</v>
      </c>
      <c r="I44" s="138">
        <f t="shared" si="1"/>
        <v>0.63636363636363635</v>
      </c>
      <c r="J44" s="138">
        <f t="shared" si="3"/>
        <v>0.5</v>
      </c>
      <c r="K44" s="138">
        <f t="shared" si="4"/>
        <v>0.5</v>
      </c>
      <c r="L44" s="133">
        <f t="shared" si="2"/>
        <v>0.26666666666666666</v>
      </c>
    </row>
    <row r="45" spans="1:12" ht="15.75" customHeight="1" x14ac:dyDescent="0.25">
      <c r="A45" s="26">
        <v>62</v>
      </c>
      <c r="B45" s="22" t="s">
        <v>52</v>
      </c>
      <c r="C45" s="11">
        <v>45</v>
      </c>
      <c r="D45" s="11">
        <v>16</v>
      </c>
      <c r="E45" s="11">
        <v>6</v>
      </c>
      <c r="F45" s="11">
        <v>5</v>
      </c>
      <c r="G45" s="11">
        <v>11</v>
      </c>
      <c r="H45" s="138">
        <f t="shared" si="0"/>
        <v>0.35555555555555557</v>
      </c>
      <c r="I45" s="138">
        <f t="shared" si="1"/>
        <v>0.6875</v>
      </c>
      <c r="J45" s="138">
        <f t="shared" si="3"/>
        <v>0.54545454545454541</v>
      </c>
      <c r="K45" s="138">
        <f t="shared" si="4"/>
        <v>0.45454545454545453</v>
      </c>
      <c r="L45" s="133">
        <f t="shared" si="2"/>
        <v>0.24444444444444444</v>
      </c>
    </row>
    <row r="46" spans="1:12" ht="15.75" customHeight="1" x14ac:dyDescent="0.25">
      <c r="A46" s="26">
        <v>63</v>
      </c>
      <c r="B46" s="22" t="s">
        <v>53</v>
      </c>
      <c r="C46" s="11">
        <v>87</v>
      </c>
      <c r="D46" s="11">
        <v>42</v>
      </c>
      <c r="E46" s="11">
        <v>14</v>
      </c>
      <c r="F46" s="11">
        <v>8</v>
      </c>
      <c r="G46" s="11">
        <v>22</v>
      </c>
      <c r="H46" s="138">
        <f t="shared" si="0"/>
        <v>0.48275862068965519</v>
      </c>
      <c r="I46" s="138">
        <f t="shared" si="1"/>
        <v>0.52380952380952384</v>
      </c>
      <c r="J46" s="138">
        <f t="shared" si="3"/>
        <v>0.63636363636363635</v>
      </c>
      <c r="K46" s="138">
        <f t="shared" si="4"/>
        <v>0.36363636363636365</v>
      </c>
      <c r="L46" s="133">
        <f t="shared" si="2"/>
        <v>0.25287356321839083</v>
      </c>
    </row>
    <row r="47" spans="1:12" ht="15.75" customHeight="1" x14ac:dyDescent="0.25">
      <c r="A47" s="26">
        <v>64</v>
      </c>
      <c r="B47" s="22" t="s">
        <v>54</v>
      </c>
      <c r="C47" s="11">
        <v>50</v>
      </c>
      <c r="D47" s="11">
        <v>25</v>
      </c>
      <c r="E47" s="11">
        <v>7</v>
      </c>
      <c r="F47" s="11">
        <v>6</v>
      </c>
      <c r="G47" s="11">
        <v>13</v>
      </c>
      <c r="H47" s="138">
        <f t="shared" si="0"/>
        <v>0.5</v>
      </c>
      <c r="I47" s="138">
        <f t="shared" si="1"/>
        <v>0.52</v>
      </c>
      <c r="J47" s="138">
        <f t="shared" si="3"/>
        <v>0.53846153846153844</v>
      </c>
      <c r="K47" s="138">
        <f t="shared" si="4"/>
        <v>0.46153846153846156</v>
      </c>
      <c r="L47" s="133">
        <f t="shared" si="2"/>
        <v>0.26</v>
      </c>
    </row>
    <row r="48" spans="1:12" ht="15.75" customHeight="1" x14ac:dyDescent="0.25">
      <c r="A48" s="26">
        <v>65</v>
      </c>
      <c r="B48" s="22" t="s">
        <v>55</v>
      </c>
      <c r="C48" s="11">
        <v>47</v>
      </c>
      <c r="D48" s="11">
        <v>20</v>
      </c>
      <c r="E48" s="11">
        <v>7</v>
      </c>
      <c r="F48" s="11">
        <v>6</v>
      </c>
      <c r="G48" s="11">
        <v>13</v>
      </c>
      <c r="H48" s="138">
        <f t="shared" si="0"/>
        <v>0.42553191489361702</v>
      </c>
      <c r="I48" s="138">
        <f t="shared" si="1"/>
        <v>0.65</v>
      </c>
      <c r="J48" s="138">
        <f t="shared" si="3"/>
        <v>0.53846153846153844</v>
      </c>
      <c r="K48" s="138">
        <f t="shared" si="4"/>
        <v>0.46153846153846156</v>
      </c>
      <c r="L48" s="133">
        <f t="shared" si="2"/>
        <v>0.27659574468085107</v>
      </c>
    </row>
    <row r="49" spans="1:12" ht="15.75" customHeight="1" x14ac:dyDescent="0.25">
      <c r="A49" s="26">
        <v>66</v>
      </c>
      <c r="B49" s="22" t="s">
        <v>56</v>
      </c>
      <c r="C49" s="11">
        <v>30</v>
      </c>
      <c r="D49" s="11">
        <v>10</v>
      </c>
      <c r="E49" s="11">
        <v>4</v>
      </c>
      <c r="F49" s="11">
        <v>4</v>
      </c>
      <c r="G49" s="11">
        <v>8</v>
      </c>
      <c r="H49" s="138">
        <f t="shared" si="0"/>
        <v>0.33333333333333331</v>
      </c>
      <c r="I49" s="138">
        <f t="shared" si="1"/>
        <v>0.8</v>
      </c>
      <c r="J49" s="138">
        <f t="shared" si="3"/>
        <v>0.5</v>
      </c>
      <c r="K49" s="138">
        <f t="shared" si="4"/>
        <v>0.5</v>
      </c>
      <c r="L49" s="133">
        <f t="shared" si="2"/>
        <v>0.26666666666666666</v>
      </c>
    </row>
    <row r="50" spans="1:12" ht="15.75" customHeight="1" x14ac:dyDescent="0.25">
      <c r="A50" s="26">
        <v>67</v>
      </c>
      <c r="B50" s="22" t="s">
        <v>57</v>
      </c>
      <c r="C50" s="11">
        <v>21</v>
      </c>
      <c r="D50" s="11">
        <v>9</v>
      </c>
      <c r="E50" s="11">
        <v>3</v>
      </c>
      <c r="F50" s="11">
        <v>3</v>
      </c>
      <c r="G50" s="11">
        <v>6</v>
      </c>
      <c r="H50" s="138">
        <f t="shared" si="0"/>
        <v>0.42857142857142855</v>
      </c>
      <c r="I50" s="138">
        <f t="shared" si="1"/>
        <v>0.66666666666666663</v>
      </c>
      <c r="J50" s="138">
        <f t="shared" si="3"/>
        <v>0.5</v>
      </c>
      <c r="K50" s="138">
        <f t="shared" si="4"/>
        <v>0.5</v>
      </c>
      <c r="L50" s="133">
        <f t="shared" si="2"/>
        <v>0.2857142857142857</v>
      </c>
    </row>
    <row r="51" spans="1:12" ht="15.75" customHeight="1" x14ac:dyDescent="0.25">
      <c r="A51" s="26">
        <v>68</v>
      </c>
      <c r="B51" s="22" t="s">
        <v>58</v>
      </c>
      <c r="C51" s="11">
        <v>20</v>
      </c>
      <c r="D51" s="11">
        <v>4</v>
      </c>
      <c r="E51" s="11">
        <v>3</v>
      </c>
      <c r="F51" s="11">
        <v>1</v>
      </c>
      <c r="G51" s="11">
        <v>4</v>
      </c>
      <c r="H51" s="138">
        <f t="shared" si="0"/>
        <v>0.2</v>
      </c>
      <c r="I51" s="138">
        <f t="shared" si="1"/>
        <v>1</v>
      </c>
      <c r="J51" s="138">
        <f t="shared" si="3"/>
        <v>0.75</v>
      </c>
      <c r="K51" s="138">
        <f t="shared" si="4"/>
        <v>0.25</v>
      </c>
      <c r="L51" s="133">
        <f t="shared" si="2"/>
        <v>0.2</v>
      </c>
    </row>
    <row r="52" spans="1:12" ht="15.75" customHeight="1" x14ac:dyDescent="0.25">
      <c r="A52" s="26">
        <v>69</v>
      </c>
      <c r="B52" s="22" t="s">
        <v>59</v>
      </c>
      <c r="C52" s="11">
        <v>19</v>
      </c>
      <c r="D52" s="11">
        <v>5</v>
      </c>
      <c r="E52" s="11">
        <v>3</v>
      </c>
      <c r="F52" s="11">
        <v>1</v>
      </c>
      <c r="G52" s="11">
        <v>4</v>
      </c>
      <c r="H52" s="138">
        <f t="shared" si="0"/>
        <v>0.26315789473684209</v>
      </c>
      <c r="I52" s="138">
        <f t="shared" si="1"/>
        <v>0.8</v>
      </c>
      <c r="J52" s="138">
        <f t="shared" si="3"/>
        <v>0.75</v>
      </c>
      <c r="K52" s="138">
        <f t="shared" si="4"/>
        <v>0.25</v>
      </c>
      <c r="L52" s="133">
        <f t="shared" si="2"/>
        <v>0.21052631578947367</v>
      </c>
    </row>
    <row r="53" spans="1:12" ht="15.75" customHeight="1" x14ac:dyDescent="0.25">
      <c r="A53" s="23">
        <v>70</v>
      </c>
      <c r="B53" s="22" t="s">
        <v>197</v>
      </c>
      <c r="C53" s="11">
        <v>17</v>
      </c>
      <c r="D53" s="11">
        <v>5</v>
      </c>
      <c r="E53" s="11">
        <v>2</v>
      </c>
      <c r="F53" s="11">
        <v>2</v>
      </c>
      <c r="G53" s="11">
        <v>4</v>
      </c>
      <c r="H53" s="138">
        <f t="shared" si="0"/>
        <v>0.29411764705882354</v>
      </c>
      <c r="I53" s="138">
        <f t="shared" si="1"/>
        <v>0.8</v>
      </c>
      <c r="J53" s="138">
        <f t="shared" si="3"/>
        <v>0.5</v>
      </c>
      <c r="K53" s="138">
        <f t="shared" si="4"/>
        <v>0.5</v>
      </c>
      <c r="L53" s="133">
        <f t="shared" si="2"/>
        <v>0.23529411764705882</v>
      </c>
    </row>
    <row r="54" spans="1:12" ht="15.75" customHeight="1" x14ac:dyDescent="0.25">
      <c r="A54" s="23">
        <v>71</v>
      </c>
      <c r="B54" s="22" t="s">
        <v>61</v>
      </c>
      <c r="C54" s="11">
        <v>16</v>
      </c>
      <c r="D54" s="11">
        <v>5</v>
      </c>
      <c r="E54" s="11">
        <v>2</v>
      </c>
      <c r="F54" s="11">
        <v>2</v>
      </c>
      <c r="G54" s="11">
        <v>4</v>
      </c>
      <c r="H54" s="138">
        <f t="shared" si="0"/>
        <v>0.3125</v>
      </c>
      <c r="I54" s="138">
        <f t="shared" si="1"/>
        <v>0.8</v>
      </c>
      <c r="J54" s="138">
        <f t="shared" si="3"/>
        <v>0.5</v>
      </c>
      <c r="K54" s="138">
        <f t="shared" si="4"/>
        <v>0.5</v>
      </c>
      <c r="L54" s="133">
        <f t="shared" si="2"/>
        <v>0.25</v>
      </c>
    </row>
    <row r="55" spans="1:12" ht="15.75" customHeight="1" x14ac:dyDescent="0.25">
      <c r="A55" s="23">
        <v>72</v>
      </c>
      <c r="B55" s="22" t="s">
        <v>62</v>
      </c>
      <c r="C55" s="11">
        <v>3</v>
      </c>
      <c r="D55" s="11">
        <v>1</v>
      </c>
      <c r="E55" s="11">
        <v>1</v>
      </c>
      <c r="F55" s="11">
        <v>0</v>
      </c>
      <c r="G55" s="11">
        <v>1</v>
      </c>
      <c r="H55" s="138">
        <f t="shared" si="0"/>
        <v>0.33333333333333331</v>
      </c>
      <c r="I55" s="138">
        <f t="shared" si="1"/>
        <v>1</v>
      </c>
      <c r="J55" s="138">
        <f t="shared" si="3"/>
        <v>1</v>
      </c>
      <c r="K55" s="138">
        <f t="shared" si="4"/>
        <v>0</v>
      </c>
      <c r="L55" s="133">
        <f t="shared" si="2"/>
        <v>0.33333333333333331</v>
      </c>
    </row>
    <row r="56" spans="1:12" ht="15.75" customHeight="1" x14ac:dyDescent="0.25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38"/>
      <c r="I56" s="138"/>
      <c r="J56" s="138"/>
      <c r="K56" s="138"/>
      <c r="L56" s="133"/>
    </row>
    <row r="57" spans="1:12" ht="15.75" customHeight="1" x14ac:dyDescent="0.25">
      <c r="A57" s="27">
        <v>74</v>
      </c>
      <c r="B57" s="28" t="s">
        <v>64</v>
      </c>
      <c r="C57" s="11">
        <v>34</v>
      </c>
      <c r="D57" s="11">
        <v>14</v>
      </c>
      <c r="E57" s="11">
        <v>5</v>
      </c>
      <c r="F57" s="11">
        <v>3</v>
      </c>
      <c r="G57" s="11">
        <v>8</v>
      </c>
      <c r="H57" s="138">
        <f t="shared" si="0"/>
        <v>0.41176470588235292</v>
      </c>
      <c r="I57" s="138">
        <f t="shared" ref="I57" si="15">G57/D57</f>
        <v>0.5714285714285714</v>
      </c>
      <c r="J57" s="138">
        <f t="shared" ref="J57" si="16">E57/G57</f>
        <v>0.625</v>
      </c>
      <c r="K57" s="138">
        <f t="shared" ref="K57" si="17">F57/G57</f>
        <v>0.375</v>
      </c>
      <c r="L57" s="133">
        <f t="shared" si="2"/>
        <v>0.23529411764705882</v>
      </c>
    </row>
    <row r="58" spans="1:12" ht="15.75" customHeight="1" x14ac:dyDescent="0.25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38"/>
      <c r="I58" s="138"/>
      <c r="J58" s="138"/>
      <c r="K58" s="138"/>
      <c r="L58" s="133"/>
    </row>
    <row r="59" spans="1:12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38"/>
      <c r="I59" s="138"/>
      <c r="J59" s="138"/>
      <c r="K59" s="138"/>
      <c r="L59" s="133"/>
    </row>
    <row r="60" spans="1:12" ht="15.75" customHeight="1" x14ac:dyDescent="0.25">
      <c r="A60" s="29">
        <v>85</v>
      </c>
      <c r="B60" s="22" t="s">
        <v>67</v>
      </c>
      <c r="C60" s="11">
        <v>15</v>
      </c>
      <c r="D60" s="11">
        <v>9</v>
      </c>
      <c r="E60" s="11">
        <v>2</v>
      </c>
      <c r="F60" s="11">
        <v>1</v>
      </c>
      <c r="G60" s="11">
        <v>3</v>
      </c>
      <c r="H60" s="138">
        <f t="shared" si="0"/>
        <v>0.6</v>
      </c>
      <c r="I60" s="138">
        <f t="shared" ref="I60:I65" si="18">G60/D60</f>
        <v>0.33333333333333331</v>
      </c>
      <c r="J60" s="138">
        <f t="shared" ref="J60:J65" si="19">E60/G60</f>
        <v>0.66666666666666663</v>
      </c>
      <c r="K60" s="138">
        <f t="shared" ref="K60:K65" si="20">F60/G60</f>
        <v>0.33333333333333331</v>
      </c>
      <c r="L60" s="133">
        <f t="shared" si="2"/>
        <v>0.2</v>
      </c>
    </row>
    <row r="61" spans="1:12" ht="15.75" customHeight="1" x14ac:dyDescent="0.25">
      <c r="A61" s="29">
        <v>86</v>
      </c>
      <c r="B61" s="22" t="s">
        <v>68</v>
      </c>
      <c r="C61" s="11">
        <v>13</v>
      </c>
      <c r="D61" s="11">
        <v>4</v>
      </c>
      <c r="E61" s="11">
        <v>1</v>
      </c>
      <c r="F61" s="11">
        <v>3</v>
      </c>
      <c r="G61" s="11">
        <v>4</v>
      </c>
      <c r="H61" s="138">
        <f t="shared" si="0"/>
        <v>0.30769230769230771</v>
      </c>
      <c r="I61" s="138">
        <f t="shared" si="18"/>
        <v>1</v>
      </c>
      <c r="J61" s="138">
        <f t="shared" si="19"/>
        <v>0.25</v>
      </c>
      <c r="K61" s="138">
        <f t="shared" si="20"/>
        <v>0.75</v>
      </c>
      <c r="L61" s="133">
        <f t="shared" si="2"/>
        <v>0.30769230769230771</v>
      </c>
    </row>
    <row r="62" spans="1:12" ht="15.75" customHeight="1" x14ac:dyDescent="0.25">
      <c r="A62" s="29">
        <v>87</v>
      </c>
      <c r="B62" s="22" t="s">
        <v>69</v>
      </c>
      <c r="C62" s="11">
        <v>14</v>
      </c>
      <c r="D62" s="11">
        <v>6</v>
      </c>
      <c r="E62" s="11">
        <v>2</v>
      </c>
      <c r="F62" s="11">
        <v>2</v>
      </c>
      <c r="G62" s="11">
        <v>4</v>
      </c>
      <c r="H62" s="138">
        <f t="shared" si="0"/>
        <v>0.42857142857142855</v>
      </c>
      <c r="I62" s="138">
        <f t="shared" si="18"/>
        <v>0.66666666666666663</v>
      </c>
      <c r="J62" s="138">
        <f t="shared" si="19"/>
        <v>0.5</v>
      </c>
      <c r="K62" s="138">
        <f t="shared" si="20"/>
        <v>0.5</v>
      </c>
      <c r="L62" s="133">
        <f t="shared" si="2"/>
        <v>0.2857142857142857</v>
      </c>
    </row>
    <row r="63" spans="1:12" ht="15.75" customHeight="1" x14ac:dyDescent="0.25">
      <c r="A63" s="29">
        <v>90</v>
      </c>
      <c r="B63" s="310" t="s">
        <v>183</v>
      </c>
      <c r="C63" s="11"/>
      <c r="D63" s="11"/>
      <c r="E63" s="11"/>
      <c r="F63" s="11"/>
      <c r="G63" s="11"/>
      <c r="H63" s="138"/>
      <c r="I63" s="138"/>
      <c r="J63" s="138"/>
      <c r="K63" s="138"/>
      <c r="L63" s="133"/>
    </row>
    <row r="64" spans="1:12" ht="15.75" customHeight="1" x14ac:dyDescent="0.25">
      <c r="A64" s="269">
        <v>91</v>
      </c>
      <c r="B64" s="270" t="s">
        <v>178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38"/>
      <c r="I64" s="138"/>
      <c r="J64" s="138"/>
      <c r="K64" s="138"/>
      <c r="L64" s="133"/>
    </row>
    <row r="65" spans="1:13" s="15" customFormat="1" ht="15.75" customHeight="1" x14ac:dyDescent="0.25">
      <c r="A65" s="31"/>
      <c r="B65" s="13" t="s">
        <v>9</v>
      </c>
      <c r="C65" s="14">
        <f>SUM(C6:C64)</f>
        <v>2303</v>
      </c>
      <c r="D65" s="14">
        <f t="shared" ref="D65:G65" si="21">SUM(D6:D64)</f>
        <v>902</v>
      </c>
      <c r="E65" s="14">
        <f t="shared" si="21"/>
        <v>322</v>
      </c>
      <c r="F65" s="14">
        <f t="shared" si="21"/>
        <v>258</v>
      </c>
      <c r="G65" s="14">
        <f t="shared" si="21"/>
        <v>580</v>
      </c>
      <c r="H65" s="139">
        <f t="shared" si="0"/>
        <v>0.39166304819800263</v>
      </c>
      <c r="I65" s="205">
        <f t="shared" si="18"/>
        <v>0.6430155210643016</v>
      </c>
      <c r="J65" s="205">
        <f t="shared" si="19"/>
        <v>0.55517241379310345</v>
      </c>
      <c r="K65" s="205">
        <f t="shared" si="20"/>
        <v>0.44482758620689655</v>
      </c>
      <c r="L65" s="190">
        <f t="shared" si="2"/>
        <v>0.2518454190186713</v>
      </c>
      <c r="M65" s="15">
        <f t="shared" ref="M65" si="22">SUM(M6:M62)</f>
        <v>0</v>
      </c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5"/>
  <sheetViews>
    <sheetView showZeros="0" zoomScaleNormal="100" workbookViewId="0">
      <pane xSplit="2" ySplit="5" topLeftCell="C6" activePane="bottomRight" state="frozen"/>
      <selection activeCell="N19" sqref="N19"/>
      <selection pane="topRight" activeCell="N19" sqref="N19"/>
      <selection pane="bottomLeft" activeCell="N19" sqref="N19"/>
      <selection pane="bottomRight" activeCell="C6" sqref="C6:G64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7109375" style="2" customWidth="1"/>
    <col min="4" max="4" width="9.140625" style="2" customWidth="1"/>
    <col min="5" max="5" width="8.28515625" style="2" customWidth="1"/>
    <col min="6" max="6" width="9.140625" style="2" customWidth="1"/>
    <col min="7" max="7" width="8.85546875" style="2" customWidth="1"/>
    <col min="8" max="8" width="11.28515625" style="2" customWidth="1"/>
    <col min="9" max="11" width="8.5703125" style="2" customWidth="1"/>
    <col min="12" max="12" width="9.85546875" style="2" customWidth="1"/>
    <col min="13" max="16384" width="11.42578125" style="2"/>
  </cols>
  <sheetData>
    <row r="1" spans="1:12" ht="22.5" customHeight="1" x14ac:dyDescent="0.25">
      <c r="A1" s="1" t="s">
        <v>0</v>
      </c>
      <c r="G1" s="3"/>
      <c r="L1" s="3" t="s">
        <v>91</v>
      </c>
    </row>
    <row r="2" spans="1:12" ht="65.25" customHeight="1" x14ac:dyDescent="0.25">
      <c r="A2" s="359" t="s">
        <v>200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9.7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28" t="s">
        <v>203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0.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172</v>
      </c>
      <c r="D6" s="9">
        <v>50</v>
      </c>
      <c r="E6" s="9">
        <v>12</v>
      </c>
      <c r="F6" s="9">
        <v>9</v>
      </c>
      <c r="G6" s="35">
        <v>21</v>
      </c>
      <c r="H6" s="137">
        <f>D6/C6</f>
        <v>0.29069767441860467</v>
      </c>
      <c r="I6" s="137">
        <f>G6/D6</f>
        <v>0.42</v>
      </c>
      <c r="J6" s="137">
        <f>E6/G6</f>
        <v>0.5714285714285714</v>
      </c>
      <c r="K6" s="137">
        <f>F6/G6</f>
        <v>0.42857142857142855</v>
      </c>
      <c r="L6" s="132">
        <f>G6/C6</f>
        <v>0.12209302325581395</v>
      </c>
    </row>
    <row r="7" spans="1:12" ht="15.75" customHeight="1" x14ac:dyDescent="0.25">
      <c r="A7" s="21">
        <v>2</v>
      </c>
      <c r="B7" s="22" t="s">
        <v>14</v>
      </c>
      <c r="C7" s="11">
        <v>151</v>
      </c>
      <c r="D7" s="11">
        <v>54</v>
      </c>
      <c r="E7" s="11">
        <v>11</v>
      </c>
      <c r="F7" s="11">
        <v>11</v>
      </c>
      <c r="G7" s="36">
        <v>22</v>
      </c>
      <c r="H7" s="138">
        <f t="shared" ref="H7" si="0">D7/C7</f>
        <v>0.35761589403973509</v>
      </c>
      <c r="I7" s="138">
        <f>G7/D7</f>
        <v>0.40740740740740738</v>
      </c>
      <c r="J7" s="138">
        <f>E7/G7</f>
        <v>0.5</v>
      </c>
      <c r="K7" s="138">
        <f>F7/G7</f>
        <v>0.5</v>
      </c>
      <c r="L7" s="133">
        <f>G7/C7</f>
        <v>0.14569536423841059</v>
      </c>
    </row>
    <row r="8" spans="1:12" ht="15.75" customHeight="1" x14ac:dyDescent="0.25">
      <c r="A8" s="21">
        <v>3</v>
      </c>
      <c r="B8" s="22" t="s">
        <v>15</v>
      </c>
      <c r="C8" s="11">
        <v>25</v>
      </c>
      <c r="D8" s="11">
        <v>7</v>
      </c>
      <c r="E8" s="11">
        <v>2</v>
      </c>
      <c r="F8" s="11">
        <v>1</v>
      </c>
      <c r="G8" s="36">
        <v>3</v>
      </c>
      <c r="H8" s="138">
        <f t="shared" ref="H8:H61" si="1">D8/C8</f>
        <v>0.28000000000000003</v>
      </c>
      <c r="I8" s="138">
        <f t="shared" ref="I8:I61" si="2">G8/D8</f>
        <v>0.42857142857142855</v>
      </c>
      <c r="J8" s="138">
        <f t="shared" ref="J8:J61" si="3">E8/G8</f>
        <v>0.66666666666666663</v>
      </c>
      <c r="K8" s="138">
        <f t="shared" ref="K8:K61" si="4">F8/G8</f>
        <v>0.33333333333333331</v>
      </c>
      <c r="L8" s="133">
        <f t="shared" ref="L8:L61" si="5">G8/C8</f>
        <v>0.12</v>
      </c>
    </row>
    <row r="9" spans="1:12" ht="15.75" customHeight="1" x14ac:dyDescent="0.25">
      <c r="A9" s="21">
        <v>4</v>
      </c>
      <c r="B9" s="22" t="s">
        <v>16</v>
      </c>
      <c r="C9" s="11">
        <v>38</v>
      </c>
      <c r="D9" s="11">
        <v>9</v>
      </c>
      <c r="E9" s="11">
        <v>3</v>
      </c>
      <c r="F9" s="11">
        <v>2</v>
      </c>
      <c r="G9" s="36">
        <v>5</v>
      </c>
      <c r="H9" s="138">
        <f t="shared" si="1"/>
        <v>0.23684210526315788</v>
      </c>
      <c r="I9" s="138">
        <f t="shared" si="2"/>
        <v>0.55555555555555558</v>
      </c>
      <c r="J9" s="138">
        <f t="shared" si="3"/>
        <v>0.6</v>
      </c>
      <c r="K9" s="138">
        <f t="shared" si="4"/>
        <v>0.4</v>
      </c>
      <c r="L9" s="133">
        <f t="shared" si="5"/>
        <v>0.13157894736842105</v>
      </c>
    </row>
    <row r="10" spans="1:12" ht="15.75" customHeight="1" x14ac:dyDescent="0.25">
      <c r="A10" s="21">
        <v>5</v>
      </c>
      <c r="B10" s="22" t="s">
        <v>17</v>
      </c>
      <c r="C10" s="11">
        <v>159</v>
      </c>
      <c r="D10" s="11">
        <v>68</v>
      </c>
      <c r="E10" s="11">
        <v>11</v>
      </c>
      <c r="F10" s="11">
        <v>18</v>
      </c>
      <c r="G10" s="36">
        <v>29</v>
      </c>
      <c r="H10" s="138">
        <f t="shared" si="1"/>
        <v>0.42767295597484278</v>
      </c>
      <c r="I10" s="138">
        <f t="shared" si="2"/>
        <v>0.4264705882352941</v>
      </c>
      <c r="J10" s="138">
        <f t="shared" si="3"/>
        <v>0.37931034482758619</v>
      </c>
      <c r="K10" s="138">
        <f t="shared" si="4"/>
        <v>0.62068965517241381</v>
      </c>
      <c r="L10" s="133">
        <f t="shared" si="5"/>
        <v>0.18238993710691823</v>
      </c>
    </row>
    <row r="11" spans="1:12" ht="15.75" customHeight="1" x14ac:dyDescent="0.25">
      <c r="A11" s="21">
        <v>6</v>
      </c>
      <c r="B11" s="22" t="s">
        <v>185</v>
      </c>
      <c r="C11" s="11">
        <v>136</v>
      </c>
      <c r="D11" s="11">
        <v>70</v>
      </c>
      <c r="E11" s="11">
        <v>10</v>
      </c>
      <c r="F11" s="11">
        <v>17</v>
      </c>
      <c r="G11" s="36">
        <v>27</v>
      </c>
      <c r="H11" s="138">
        <f t="shared" si="1"/>
        <v>0.51470588235294112</v>
      </c>
      <c r="I11" s="138">
        <f t="shared" si="2"/>
        <v>0.38571428571428573</v>
      </c>
      <c r="J11" s="138">
        <f t="shared" si="3"/>
        <v>0.37037037037037035</v>
      </c>
      <c r="K11" s="138">
        <f t="shared" si="4"/>
        <v>0.62962962962962965</v>
      </c>
      <c r="L11" s="133">
        <f t="shared" si="5"/>
        <v>0.19852941176470587</v>
      </c>
    </row>
    <row r="12" spans="1:12" ht="15.75" customHeight="1" x14ac:dyDescent="0.25">
      <c r="A12" s="23">
        <v>7</v>
      </c>
      <c r="B12" s="22" t="s">
        <v>186</v>
      </c>
      <c r="C12" s="11">
        <v>78</v>
      </c>
      <c r="D12" s="11">
        <v>31</v>
      </c>
      <c r="E12" s="11">
        <v>6</v>
      </c>
      <c r="F12" s="11">
        <v>3</v>
      </c>
      <c r="G12" s="36">
        <v>9</v>
      </c>
      <c r="H12" s="138">
        <f t="shared" si="1"/>
        <v>0.39743589743589741</v>
      </c>
      <c r="I12" s="138">
        <f t="shared" si="2"/>
        <v>0.29032258064516131</v>
      </c>
      <c r="J12" s="138">
        <f t="shared" si="3"/>
        <v>0.66666666666666663</v>
      </c>
      <c r="K12" s="138">
        <f t="shared" si="4"/>
        <v>0.33333333333333331</v>
      </c>
      <c r="L12" s="133">
        <f t="shared" si="5"/>
        <v>0.11538461538461539</v>
      </c>
    </row>
    <row r="13" spans="1:12" ht="15.75" customHeight="1" x14ac:dyDescent="0.25">
      <c r="A13" s="23">
        <v>8</v>
      </c>
      <c r="B13" s="22" t="s">
        <v>20</v>
      </c>
      <c r="C13" s="11">
        <v>22</v>
      </c>
      <c r="D13" s="11">
        <v>8</v>
      </c>
      <c r="E13" s="11">
        <v>2</v>
      </c>
      <c r="F13" s="11">
        <v>0</v>
      </c>
      <c r="G13" s="36">
        <v>2</v>
      </c>
      <c r="H13" s="138">
        <f t="shared" si="1"/>
        <v>0.36363636363636365</v>
      </c>
      <c r="I13" s="138">
        <f t="shared" si="2"/>
        <v>0.25</v>
      </c>
      <c r="J13" s="138">
        <f t="shared" si="3"/>
        <v>1</v>
      </c>
      <c r="K13" s="138">
        <f t="shared" si="4"/>
        <v>0</v>
      </c>
      <c r="L13" s="133">
        <f t="shared" si="5"/>
        <v>9.0909090909090912E-2</v>
      </c>
    </row>
    <row r="14" spans="1:12" ht="15.75" customHeight="1" x14ac:dyDescent="0.25">
      <c r="A14" s="23">
        <v>9</v>
      </c>
      <c r="B14" s="22" t="s">
        <v>21</v>
      </c>
      <c r="C14" s="11">
        <v>92</v>
      </c>
      <c r="D14" s="11">
        <v>34</v>
      </c>
      <c r="E14" s="11">
        <v>7</v>
      </c>
      <c r="F14" s="11">
        <v>3</v>
      </c>
      <c r="G14" s="36">
        <v>10</v>
      </c>
      <c r="H14" s="138">
        <f t="shared" si="1"/>
        <v>0.36956521739130432</v>
      </c>
      <c r="I14" s="138">
        <f t="shared" si="2"/>
        <v>0.29411764705882354</v>
      </c>
      <c r="J14" s="138">
        <f t="shared" si="3"/>
        <v>0.7</v>
      </c>
      <c r="K14" s="138">
        <f t="shared" si="4"/>
        <v>0.3</v>
      </c>
      <c r="L14" s="133">
        <f t="shared" si="5"/>
        <v>0.10869565217391304</v>
      </c>
    </row>
    <row r="15" spans="1:12" ht="15.75" customHeight="1" x14ac:dyDescent="0.25">
      <c r="A15" s="23">
        <v>10</v>
      </c>
      <c r="B15" s="22" t="s">
        <v>22</v>
      </c>
      <c r="C15" s="11">
        <v>23</v>
      </c>
      <c r="D15" s="11">
        <v>8</v>
      </c>
      <c r="E15" s="11">
        <v>2</v>
      </c>
      <c r="F15" s="11">
        <v>1</v>
      </c>
      <c r="G15" s="36">
        <v>3</v>
      </c>
      <c r="H15" s="138">
        <f t="shared" si="1"/>
        <v>0.34782608695652173</v>
      </c>
      <c r="I15" s="138">
        <f t="shared" si="2"/>
        <v>0.375</v>
      </c>
      <c r="J15" s="138">
        <f t="shared" si="3"/>
        <v>0.66666666666666663</v>
      </c>
      <c r="K15" s="138">
        <f t="shared" si="4"/>
        <v>0.33333333333333331</v>
      </c>
      <c r="L15" s="133">
        <f t="shared" si="5"/>
        <v>0.13043478260869565</v>
      </c>
    </row>
    <row r="16" spans="1:12" ht="15.75" customHeight="1" x14ac:dyDescent="0.25">
      <c r="A16" s="23">
        <v>11</v>
      </c>
      <c r="B16" s="22" t="s">
        <v>187</v>
      </c>
      <c r="C16" s="11">
        <v>120</v>
      </c>
      <c r="D16" s="11">
        <v>63</v>
      </c>
      <c r="E16" s="11">
        <v>9</v>
      </c>
      <c r="F16" s="11">
        <v>10</v>
      </c>
      <c r="G16" s="36">
        <v>19</v>
      </c>
      <c r="H16" s="138">
        <f t="shared" si="1"/>
        <v>0.52500000000000002</v>
      </c>
      <c r="I16" s="138">
        <f t="shared" si="2"/>
        <v>0.30158730158730157</v>
      </c>
      <c r="J16" s="138">
        <f t="shared" si="3"/>
        <v>0.47368421052631576</v>
      </c>
      <c r="K16" s="138">
        <f t="shared" si="4"/>
        <v>0.52631578947368418</v>
      </c>
      <c r="L16" s="133">
        <f t="shared" si="5"/>
        <v>0.15833333333333333</v>
      </c>
    </row>
    <row r="17" spans="1:12" ht="15.75" customHeight="1" x14ac:dyDescent="0.25">
      <c r="A17" s="23">
        <v>12</v>
      </c>
      <c r="B17" s="22" t="s">
        <v>188</v>
      </c>
      <c r="C17" s="11">
        <v>25</v>
      </c>
      <c r="D17" s="11">
        <v>9</v>
      </c>
      <c r="E17" s="11">
        <v>2</v>
      </c>
      <c r="F17" s="11">
        <v>3</v>
      </c>
      <c r="G17" s="36">
        <v>5</v>
      </c>
      <c r="H17" s="138">
        <f t="shared" si="1"/>
        <v>0.36</v>
      </c>
      <c r="I17" s="138">
        <f t="shared" si="2"/>
        <v>0.55555555555555558</v>
      </c>
      <c r="J17" s="138">
        <f t="shared" si="3"/>
        <v>0.4</v>
      </c>
      <c r="K17" s="138">
        <f t="shared" si="4"/>
        <v>0.6</v>
      </c>
      <c r="L17" s="133">
        <f t="shared" si="5"/>
        <v>0.2</v>
      </c>
    </row>
    <row r="18" spans="1:12" ht="15.75" customHeight="1" x14ac:dyDescent="0.25">
      <c r="A18" s="23">
        <v>13</v>
      </c>
      <c r="B18" s="22" t="s">
        <v>189</v>
      </c>
      <c r="C18" s="11">
        <v>9</v>
      </c>
      <c r="D18" s="11">
        <v>3</v>
      </c>
      <c r="E18" s="11">
        <v>0</v>
      </c>
      <c r="F18" s="11">
        <v>2</v>
      </c>
      <c r="G18" s="36">
        <v>2</v>
      </c>
      <c r="H18" s="138">
        <f t="shared" si="1"/>
        <v>0.33333333333333331</v>
      </c>
      <c r="I18" s="138">
        <f t="shared" si="2"/>
        <v>0.66666666666666663</v>
      </c>
      <c r="J18" s="138">
        <f t="shared" si="3"/>
        <v>0</v>
      </c>
      <c r="K18" s="138">
        <f t="shared" si="4"/>
        <v>1</v>
      </c>
      <c r="L18" s="133">
        <f t="shared" si="5"/>
        <v>0.22222222222222221</v>
      </c>
    </row>
    <row r="19" spans="1:12" ht="15.75" customHeight="1" x14ac:dyDescent="0.25">
      <c r="A19" s="23">
        <v>14</v>
      </c>
      <c r="B19" s="24" t="s">
        <v>190</v>
      </c>
      <c r="C19" s="11">
        <v>73</v>
      </c>
      <c r="D19" s="11">
        <v>36</v>
      </c>
      <c r="E19" s="11">
        <v>6</v>
      </c>
      <c r="F19" s="11">
        <v>5</v>
      </c>
      <c r="G19" s="36">
        <v>11</v>
      </c>
      <c r="H19" s="138">
        <f t="shared" si="1"/>
        <v>0.49315068493150682</v>
      </c>
      <c r="I19" s="138">
        <f t="shared" si="2"/>
        <v>0.30555555555555558</v>
      </c>
      <c r="J19" s="138">
        <f t="shared" si="3"/>
        <v>0.54545454545454541</v>
      </c>
      <c r="K19" s="138">
        <f t="shared" si="4"/>
        <v>0.45454545454545453</v>
      </c>
      <c r="L19" s="133">
        <f t="shared" si="5"/>
        <v>0.15068493150684931</v>
      </c>
    </row>
    <row r="20" spans="1:12" ht="15.75" customHeight="1" x14ac:dyDescent="0.25">
      <c r="A20" s="23">
        <v>15</v>
      </c>
      <c r="B20" s="24" t="s">
        <v>191</v>
      </c>
      <c r="C20" s="11">
        <v>47</v>
      </c>
      <c r="D20" s="11">
        <v>18</v>
      </c>
      <c r="E20" s="11">
        <v>3</v>
      </c>
      <c r="F20" s="11">
        <v>4</v>
      </c>
      <c r="G20" s="36">
        <v>7</v>
      </c>
      <c r="H20" s="138">
        <f t="shared" si="1"/>
        <v>0.38297872340425532</v>
      </c>
      <c r="I20" s="138">
        <f t="shared" si="2"/>
        <v>0.3888888888888889</v>
      </c>
      <c r="J20" s="138">
        <f t="shared" si="3"/>
        <v>0.42857142857142855</v>
      </c>
      <c r="K20" s="138">
        <f t="shared" si="4"/>
        <v>0.5714285714285714</v>
      </c>
      <c r="L20" s="133">
        <f t="shared" si="5"/>
        <v>0.14893617021276595</v>
      </c>
    </row>
    <row r="21" spans="1:12" ht="15.75" customHeight="1" x14ac:dyDescent="0.25">
      <c r="A21" s="23">
        <v>16</v>
      </c>
      <c r="B21" s="22" t="s">
        <v>192</v>
      </c>
      <c r="C21" s="11">
        <v>129</v>
      </c>
      <c r="D21" s="11">
        <v>43</v>
      </c>
      <c r="E21" s="11">
        <v>10</v>
      </c>
      <c r="F21" s="11">
        <v>12</v>
      </c>
      <c r="G21" s="36">
        <v>22</v>
      </c>
      <c r="H21" s="138">
        <f t="shared" si="1"/>
        <v>0.33333333333333331</v>
      </c>
      <c r="I21" s="138">
        <f t="shared" si="2"/>
        <v>0.51162790697674421</v>
      </c>
      <c r="J21" s="138">
        <f t="shared" si="3"/>
        <v>0.45454545454545453</v>
      </c>
      <c r="K21" s="138">
        <f t="shared" si="4"/>
        <v>0.54545454545454541</v>
      </c>
      <c r="L21" s="133">
        <f t="shared" si="5"/>
        <v>0.17054263565891473</v>
      </c>
    </row>
    <row r="22" spans="1:12" ht="15.75" customHeight="1" x14ac:dyDescent="0.25">
      <c r="A22" s="23">
        <v>17</v>
      </c>
      <c r="B22" s="22" t="s">
        <v>29</v>
      </c>
      <c r="C22" s="11">
        <v>56</v>
      </c>
      <c r="D22" s="11">
        <v>22</v>
      </c>
      <c r="E22" s="11">
        <v>4</v>
      </c>
      <c r="F22" s="11">
        <v>2</v>
      </c>
      <c r="G22" s="36">
        <v>6</v>
      </c>
      <c r="H22" s="138">
        <f t="shared" si="1"/>
        <v>0.39285714285714285</v>
      </c>
      <c r="I22" s="138">
        <f t="shared" si="2"/>
        <v>0.27272727272727271</v>
      </c>
      <c r="J22" s="138">
        <f t="shared" si="3"/>
        <v>0.66666666666666663</v>
      </c>
      <c r="K22" s="138">
        <f t="shared" si="4"/>
        <v>0.33333333333333331</v>
      </c>
      <c r="L22" s="133">
        <f t="shared" si="5"/>
        <v>0.10714285714285714</v>
      </c>
    </row>
    <row r="23" spans="1:12" ht="15.75" customHeight="1" x14ac:dyDescent="0.2">
      <c r="A23" s="23">
        <v>18</v>
      </c>
      <c r="B23" s="25" t="s">
        <v>30</v>
      </c>
      <c r="C23" s="11">
        <v>56</v>
      </c>
      <c r="D23" s="11">
        <v>19</v>
      </c>
      <c r="E23" s="11">
        <v>4</v>
      </c>
      <c r="F23" s="11">
        <v>3</v>
      </c>
      <c r="G23" s="36">
        <v>7</v>
      </c>
      <c r="H23" s="138">
        <f t="shared" si="1"/>
        <v>0.3392857142857143</v>
      </c>
      <c r="I23" s="138">
        <f t="shared" si="2"/>
        <v>0.36842105263157893</v>
      </c>
      <c r="J23" s="138">
        <f t="shared" si="3"/>
        <v>0.5714285714285714</v>
      </c>
      <c r="K23" s="138">
        <f t="shared" si="4"/>
        <v>0.42857142857142855</v>
      </c>
      <c r="L23" s="133">
        <f t="shared" si="5"/>
        <v>0.125</v>
      </c>
    </row>
    <row r="24" spans="1:12" ht="15.75" customHeight="1" x14ac:dyDescent="0.25">
      <c r="A24" s="23">
        <v>19</v>
      </c>
      <c r="B24" s="22" t="s">
        <v>31</v>
      </c>
      <c r="C24" s="11">
        <v>93</v>
      </c>
      <c r="D24" s="11">
        <v>40</v>
      </c>
      <c r="E24" s="11">
        <v>7</v>
      </c>
      <c r="F24" s="11">
        <v>4</v>
      </c>
      <c r="G24" s="36">
        <v>11</v>
      </c>
      <c r="H24" s="138">
        <f t="shared" si="1"/>
        <v>0.43010752688172044</v>
      </c>
      <c r="I24" s="138">
        <f t="shared" si="2"/>
        <v>0.27500000000000002</v>
      </c>
      <c r="J24" s="138">
        <f t="shared" si="3"/>
        <v>0.63636363636363635</v>
      </c>
      <c r="K24" s="138">
        <f t="shared" si="4"/>
        <v>0.36363636363636365</v>
      </c>
      <c r="L24" s="133">
        <f t="shared" si="5"/>
        <v>0.11827956989247312</v>
      </c>
    </row>
    <row r="25" spans="1:12" ht="15.75" customHeight="1" x14ac:dyDescent="0.25">
      <c r="A25" s="23">
        <v>20</v>
      </c>
      <c r="B25" s="22" t="s">
        <v>193</v>
      </c>
      <c r="C25" s="11">
        <v>28</v>
      </c>
      <c r="D25" s="11">
        <v>7</v>
      </c>
      <c r="E25" s="11">
        <v>2</v>
      </c>
      <c r="F25" s="11">
        <v>1</v>
      </c>
      <c r="G25" s="36">
        <v>3</v>
      </c>
      <c r="H25" s="138">
        <f t="shared" si="1"/>
        <v>0.25</v>
      </c>
      <c r="I25" s="138">
        <f t="shared" si="2"/>
        <v>0.42857142857142855</v>
      </c>
      <c r="J25" s="138">
        <f t="shared" si="3"/>
        <v>0.66666666666666663</v>
      </c>
      <c r="K25" s="138">
        <f t="shared" si="4"/>
        <v>0.33333333333333331</v>
      </c>
      <c r="L25" s="133">
        <f t="shared" si="5"/>
        <v>0.10714285714285714</v>
      </c>
    </row>
    <row r="26" spans="1:12" ht="15.75" customHeight="1" x14ac:dyDescent="0.25">
      <c r="A26" s="23">
        <v>21</v>
      </c>
      <c r="B26" s="24" t="s">
        <v>194</v>
      </c>
      <c r="C26" s="11">
        <v>77</v>
      </c>
      <c r="D26" s="11">
        <v>27</v>
      </c>
      <c r="E26" s="11">
        <v>6</v>
      </c>
      <c r="F26" s="11">
        <v>6</v>
      </c>
      <c r="G26" s="36">
        <v>12</v>
      </c>
      <c r="H26" s="138">
        <f t="shared" si="1"/>
        <v>0.35064935064935066</v>
      </c>
      <c r="I26" s="138">
        <f t="shared" si="2"/>
        <v>0.44444444444444442</v>
      </c>
      <c r="J26" s="138">
        <f t="shared" si="3"/>
        <v>0.5</v>
      </c>
      <c r="K26" s="138">
        <f t="shared" si="4"/>
        <v>0.5</v>
      </c>
      <c r="L26" s="133">
        <f t="shared" si="5"/>
        <v>0.15584415584415584</v>
      </c>
    </row>
    <row r="27" spans="1:12" ht="15.75" customHeight="1" x14ac:dyDescent="0.25">
      <c r="A27" s="23">
        <v>22</v>
      </c>
      <c r="B27" s="24" t="s">
        <v>34</v>
      </c>
      <c r="C27" s="11">
        <v>117</v>
      </c>
      <c r="D27" s="11">
        <v>57</v>
      </c>
      <c r="E27" s="11">
        <v>8</v>
      </c>
      <c r="F27" s="11">
        <v>15</v>
      </c>
      <c r="G27" s="36">
        <v>23</v>
      </c>
      <c r="H27" s="138">
        <f t="shared" si="1"/>
        <v>0.48717948717948717</v>
      </c>
      <c r="I27" s="138">
        <f t="shared" si="2"/>
        <v>0.40350877192982454</v>
      </c>
      <c r="J27" s="138">
        <f t="shared" si="3"/>
        <v>0.34782608695652173</v>
      </c>
      <c r="K27" s="138">
        <f t="shared" si="4"/>
        <v>0.65217391304347827</v>
      </c>
      <c r="L27" s="133">
        <f t="shared" si="5"/>
        <v>0.19658119658119658</v>
      </c>
    </row>
    <row r="28" spans="1:12" ht="15.75" customHeight="1" x14ac:dyDescent="0.25">
      <c r="A28" s="23">
        <v>23</v>
      </c>
      <c r="B28" s="22" t="s">
        <v>35</v>
      </c>
      <c r="C28" s="11">
        <v>78</v>
      </c>
      <c r="D28" s="11">
        <v>30</v>
      </c>
      <c r="E28" s="11">
        <v>6</v>
      </c>
      <c r="F28" s="11">
        <v>7</v>
      </c>
      <c r="G28" s="36">
        <v>13</v>
      </c>
      <c r="H28" s="138">
        <f t="shared" si="1"/>
        <v>0.38461538461538464</v>
      </c>
      <c r="I28" s="138">
        <f t="shared" si="2"/>
        <v>0.43333333333333335</v>
      </c>
      <c r="J28" s="138">
        <f t="shared" si="3"/>
        <v>0.46153846153846156</v>
      </c>
      <c r="K28" s="138">
        <f t="shared" si="4"/>
        <v>0.53846153846153844</v>
      </c>
      <c r="L28" s="133">
        <f t="shared" si="5"/>
        <v>0.16666666666666666</v>
      </c>
    </row>
    <row r="29" spans="1:12" ht="15.75" customHeight="1" x14ac:dyDescent="0.25">
      <c r="A29" s="23">
        <v>24</v>
      </c>
      <c r="B29" s="22" t="s">
        <v>36</v>
      </c>
      <c r="C29" s="11">
        <v>27</v>
      </c>
      <c r="D29" s="11">
        <v>10</v>
      </c>
      <c r="E29" s="11">
        <v>2</v>
      </c>
      <c r="F29" s="11">
        <v>1</v>
      </c>
      <c r="G29" s="36">
        <v>3</v>
      </c>
      <c r="H29" s="138">
        <f t="shared" si="1"/>
        <v>0.37037037037037035</v>
      </c>
      <c r="I29" s="138">
        <f t="shared" si="2"/>
        <v>0.3</v>
      </c>
      <c r="J29" s="138">
        <f t="shared" si="3"/>
        <v>0.66666666666666663</v>
      </c>
      <c r="K29" s="138">
        <f t="shared" si="4"/>
        <v>0.33333333333333331</v>
      </c>
      <c r="L29" s="133">
        <f t="shared" si="5"/>
        <v>0.1111111111111111</v>
      </c>
    </row>
    <row r="30" spans="1:12" ht="15.75" customHeight="1" x14ac:dyDescent="0.25">
      <c r="A30" s="26">
        <v>25</v>
      </c>
      <c r="B30" s="22" t="s">
        <v>37</v>
      </c>
      <c r="C30" s="11">
        <v>108</v>
      </c>
      <c r="D30" s="11">
        <v>54</v>
      </c>
      <c r="E30" s="11">
        <v>8</v>
      </c>
      <c r="F30" s="11">
        <v>8</v>
      </c>
      <c r="G30" s="36">
        <v>16</v>
      </c>
      <c r="H30" s="138">
        <f t="shared" si="1"/>
        <v>0.5</v>
      </c>
      <c r="I30" s="138">
        <f t="shared" si="2"/>
        <v>0.29629629629629628</v>
      </c>
      <c r="J30" s="138">
        <f t="shared" si="3"/>
        <v>0.5</v>
      </c>
      <c r="K30" s="138">
        <f t="shared" si="4"/>
        <v>0.5</v>
      </c>
      <c r="L30" s="133">
        <f t="shared" si="5"/>
        <v>0.14814814814814814</v>
      </c>
    </row>
    <row r="31" spans="1:12" ht="15.75" customHeight="1" x14ac:dyDescent="0.25">
      <c r="A31" s="26">
        <v>26</v>
      </c>
      <c r="B31" s="22" t="s">
        <v>38</v>
      </c>
      <c r="C31" s="11">
        <v>150</v>
      </c>
      <c r="D31" s="11">
        <v>72</v>
      </c>
      <c r="E31" s="11">
        <v>11</v>
      </c>
      <c r="F31" s="11">
        <v>10</v>
      </c>
      <c r="G31" s="36">
        <v>21</v>
      </c>
      <c r="H31" s="138">
        <f t="shared" si="1"/>
        <v>0.48</v>
      </c>
      <c r="I31" s="138">
        <f t="shared" si="2"/>
        <v>0.29166666666666669</v>
      </c>
      <c r="J31" s="138">
        <f t="shared" si="3"/>
        <v>0.52380952380952384</v>
      </c>
      <c r="K31" s="138">
        <f t="shared" si="4"/>
        <v>0.47619047619047616</v>
      </c>
      <c r="L31" s="133">
        <f t="shared" si="5"/>
        <v>0.14000000000000001</v>
      </c>
    </row>
    <row r="32" spans="1:12" ht="15.75" customHeight="1" x14ac:dyDescent="0.25">
      <c r="A32" s="26">
        <v>27</v>
      </c>
      <c r="B32" s="22" t="s">
        <v>39</v>
      </c>
      <c r="C32" s="11">
        <v>233</v>
      </c>
      <c r="D32" s="11">
        <v>82</v>
      </c>
      <c r="E32" s="11">
        <v>17</v>
      </c>
      <c r="F32" s="11">
        <v>14</v>
      </c>
      <c r="G32" s="36">
        <v>31</v>
      </c>
      <c r="H32" s="138">
        <f t="shared" si="1"/>
        <v>0.35193133047210301</v>
      </c>
      <c r="I32" s="138">
        <f t="shared" si="2"/>
        <v>0.37804878048780488</v>
      </c>
      <c r="J32" s="138">
        <f t="shared" si="3"/>
        <v>0.54838709677419351</v>
      </c>
      <c r="K32" s="138">
        <f t="shared" si="4"/>
        <v>0.45161290322580644</v>
      </c>
      <c r="L32" s="133">
        <f t="shared" si="5"/>
        <v>0.13304721030042918</v>
      </c>
    </row>
    <row r="33" spans="1:12" ht="15.75" customHeight="1" x14ac:dyDescent="0.25">
      <c r="A33" s="26">
        <v>28</v>
      </c>
      <c r="B33" s="22" t="s">
        <v>40</v>
      </c>
      <c r="C33" s="11">
        <v>98</v>
      </c>
      <c r="D33" s="11">
        <v>36</v>
      </c>
      <c r="E33" s="11">
        <v>7</v>
      </c>
      <c r="F33" s="11">
        <v>10</v>
      </c>
      <c r="G33" s="36">
        <v>17</v>
      </c>
      <c r="H33" s="138">
        <f t="shared" si="1"/>
        <v>0.36734693877551022</v>
      </c>
      <c r="I33" s="138">
        <f t="shared" si="2"/>
        <v>0.47222222222222221</v>
      </c>
      <c r="J33" s="138">
        <f t="shared" si="3"/>
        <v>0.41176470588235292</v>
      </c>
      <c r="K33" s="138">
        <f t="shared" si="4"/>
        <v>0.58823529411764708</v>
      </c>
      <c r="L33" s="133">
        <f t="shared" si="5"/>
        <v>0.17346938775510204</v>
      </c>
    </row>
    <row r="34" spans="1:12" ht="15.75" customHeight="1" x14ac:dyDescent="0.25">
      <c r="A34" s="26">
        <v>29</v>
      </c>
      <c r="B34" s="22" t="s">
        <v>41</v>
      </c>
      <c r="C34" s="11">
        <v>29</v>
      </c>
      <c r="D34" s="11">
        <v>13</v>
      </c>
      <c r="E34" s="11">
        <v>2</v>
      </c>
      <c r="F34" s="11">
        <v>2</v>
      </c>
      <c r="G34" s="36">
        <v>4</v>
      </c>
      <c r="H34" s="138">
        <f t="shared" si="1"/>
        <v>0.44827586206896552</v>
      </c>
      <c r="I34" s="138">
        <f t="shared" si="2"/>
        <v>0.30769230769230771</v>
      </c>
      <c r="J34" s="138">
        <f t="shared" si="3"/>
        <v>0.5</v>
      </c>
      <c r="K34" s="138">
        <f t="shared" si="4"/>
        <v>0.5</v>
      </c>
      <c r="L34" s="133">
        <f t="shared" si="5"/>
        <v>0.13793103448275862</v>
      </c>
    </row>
    <row r="35" spans="1:12" ht="15.75" customHeight="1" x14ac:dyDescent="0.25">
      <c r="A35" s="26">
        <v>30</v>
      </c>
      <c r="B35" s="22" t="s">
        <v>42</v>
      </c>
      <c r="C35" s="11">
        <v>49</v>
      </c>
      <c r="D35" s="11">
        <v>17</v>
      </c>
      <c r="E35" s="11">
        <v>3</v>
      </c>
      <c r="F35" s="11">
        <v>3</v>
      </c>
      <c r="G35" s="36">
        <v>6</v>
      </c>
      <c r="H35" s="138">
        <f t="shared" si="1"/>
        <v>0.34693877551020408</v>
      </c>
      <c r="I35" s="138">
        <f t="shared" si="2"/>
        <v>0.35294117647058826</v>
      </c>
      <c r="J35" s="138">
        <f t="shared" si="3"/>
        <v>0.5</v>
      </c>
      <c r="K35" s="138">
        <f t="shared" si="4"/>
        <v>0.5</v>
      </c>
      <c r="L35" s="133">
        <f t="shared" si="5"/>
        <v>0.12244897959183673</v>
      </c>
    </row>
    <row r="36" spans="1:12" ht="15.75" customHeight="1" x14ac:dyDescent="0.25">
      <c r="A36" s="26">
        <v>31</v>
      </c>
      <c r="B36" s="22" t="s">
        <v>43</v>
      </c>
      <c r="C36" s="11">
        <v>79</v>
      </c>
      <c r="D36" s="11">
        <v>31</v>
      </c>
      <c r="E36" s="11">
        <v>6</v>
      </c>
      <c r="F36" s="11">
        <v>4</v>
      </c>
      <c r="G36" s="36">
        <v>10</v>
      </c>
      <c r="H36" s="138">
        <f t="shared" si="1"/>
        <v>0.39240506329113922</v>
      </c>
      <c r="I36" s="138">
        <f t="shared" si="2"/>
        <v>0.32258064516129031</v>
      </c>
      <c r="J36" s="138">
        <f t="shared" si="3"/>
        <v>0.6</v>
      </c>
      <c r="K36" s="138">
        <f t="shared" si="4"/>
        <v>0.4</v>
      </c>
      <c r="L36" s="133">
        <f t="shared" si="5"/>
        <v>0.12658227848101267</v>
      </c>
    </row>
    <row r="37" spans="1:12" ht="15.75" customHeight="1" x14ac:dyDescent="0.25">
      <c r="A37" s="26">
        <v>32</v>
      </c>
      <c r="B37" s="22" t="s">
        <v>44</v>
      </c>
      <c r="C37" s="11">
        <v>72</v>
      </c>
      <c r="D37" s="11">
        <v>22</v>
      </c>
      <c r="E37" s="11">
        <v>5</v>
      </c>
      <c r="F37" s="11">
        <v>1</v>
      </c>
      <c r="G37" s="36">
        <v>6</v>
      </c>
      <c r="H37" s="138">
        <f t="shared" si="1"/>
        <v>0.30555555555555558</v>
      </c>
      <c r="I37" s="138">
        <f t="shared" si="2"/>
        <v>0.27272727272727271</v>
      </c>
      <c r="J37" s="138">
        <f t="shared" si="3"/>
        <v>0.83333333333333337</v>
      </c>
      <c r="K37" s="138">
        <f t="shared" si="4"/>
        <v>0.16666666666666666</v>
      </c>
      <c r="L37" s="133">
        <f t="shared" si="5"/>
        <v>8.3333333333333329E-2</v>
      </c>
    </row>
    <row r="38" spans="1:12" ht="15.75" customHeight="1" x14ac:dyDescent="0.25">
      <c r="A38" s="26">
        <v>33</v>
      </c>
      <c r="B38" s="22" t="s">
        <v>45</v>
      </c>
      <c r="C38" s="11">
        <v>69</v>
      </c>
      <c r="D38" s="11">
        <v>26</v>
      </c>
      <c r="E38" s="11">
        <v>5</v>
      </c>
      <c r="F38" s="11">
        <v>7</v>
      </c>
      <c r="G38" s="36">
        <v>12</v>
      </c>
      <c r="H38" s="138">
        <f t="shared" si="1"/>
        <v>0.37681159420289856</v>
      </c>
      <c r="I38" s="138">
        <f t="shared" si="2"/>
        <v>0.46153846153846156</v>
      </c>
      <c r="J38" s="138">
        <f t="shared" si="3"/>
        <v>0.41666666666666669</v>
      </c>
      <c r="K38" s="138">
        <f t="shared" si="4"/>
        <v>0.58333333333333337</v>
      </c>
      <c r="L38" s="133">
        <f t="shared" si="5"/>
        <v>0.17391304347826086</v>
      </c>
    </row>
    <row r="39" spans="1:12" ht="15.75" customHeight="1" x14ac:dyDescent="0.25">
      <c r="A39" s="26">
        <v>34</v>
      </c>
      <c r="B39" s="22" t="s">
        <v>46</v>
      </c>
      <c r="C39" s="11">
        <v>15</v>
      </c>
      <c r="D39" s="11">
        <v>8</v>
      </c>
      <c r="E39" s="11">
        <v>2</v>
      </c>
      <c r="F39" s="11">
        <v>2</v>
      </c>
      <c r="G39" s="36">
        <v>4</v>
      </c>
      <c r="H39" s="138">
        <f t="shared" si="1"/>
        <v>0.53333333333333333</v>
      </c>
      <c r="I39" s="138">
        <f t="shared" si="2"/>
        <v>0.5</v>
      </c>
      <c r="J39" s="138">
        <f t="shared" si="3"/>
        <v>0.5</v>
      </c>
      <c r="K39" s="138">
        <f t="shared" si="4"/>
        <v>0.5</v>
      </c>
      <c r="L39" s="133">
        <f t="shared" si="5"/>
        <v>0.26666666666666666</v>
      </c>
    </row>
    <row r="40" spans="1:12" ht="15.75" customHeight="1" x14ac:dyDescent="0.25">
      <c r="A40" s="26">
        <v>35</v>
      </c>
      <c r="B40" s="22" t="s">
        <v>47</v>
      </c>
      <c r="C40" s="11">
        <v>48</v>
      </c>
      <c r="D40" s="11">
        <v>16</v>
      </c>
      <c r="E40" s="11">
        <v>3</v>
      </c>
      <c r="F40" s="11">
        <v>8</v>
      </c>
      <c r="G40" s="36">
        <v>11</v>
      </c>
      <c r="H40" s="138">
        <f t="shared" si="1"/>
        <v>0.33333333333333331</v>
      </c>
      <c r="I40" s="138">
        <f t="shared" si="2"/>
        <v>0.6875</v>
      </c>
      <c r="J40" s="138">
        <f t="shared" si="3"/>
        <v>0.27272727272727271</v>
      </c>
      <c r="K40" s="138">
        <f t="shared" si="4"/>
        <v>0.72727272727272729</v>
      </c>
      <c r="L40" s="133">
        <f t="shared" si="5"/>
        <v>0.22916666666666666</v>
      </c>
    </row>
    <row r="41" spans="1:12" ht="15.75" customHeight="1" x14ac:dyDescent="0.25">
      <c r="A41" s="26">
        <v>36</v>
      </c>
      <c r="B41" s="22" t="s">
        <v>195</v>
      </c>
      <c r="C41" s="11">
        <v>26</v>
      </c>
      <c r="D41" s="11">
        <v>10</v>
      </c>
      <c r="E41" s="11">
        <v>2</v>
      </c>
      <c r="F41" s="11">
        <v>1</v>
      </c>
      <c r="G41" s="36">
        <v>3</v>
      </c>
      <c r="H41" s="138">
        <f t="shared" si="1"/>
        <v>0.38461538461538464</v>
      </c>
      <c r="I41" s="138">
        <f t="shared" si="2"/>
        <v>0.3</v>
      </c>
      <c r="J41" s="138">
        <f t="shared" si="3"/>
        <v>0.66666666666666663</v>
      </c>
      <c r="K41" s="138">
        <f t="shared" si="4"/>
        <v>0.33333333333333331</v>
      </c>
      <c r="L41" s="133">
        <f t="shared" si="5"/>
        <v>0.11538461538461539</v>
      </c>
    </row>
    <row r="42" spans="1:12" ht="15.75" customHeight="1" x14ac:dyDescent="0.25">
      <c r="A42" s="26">
        <v>37</v>
      </c>
      <c r="B42" s="22" t="s">
        <v>196</v>
      </c>
      <c r="C42" s="11">
        <v>21</v>
      </c>
      <c r="D42" s="11">
        <v>12</v>
      </c>
      <c r="E42" s="11">
        <v>1</v>
      </c>
      <c r="F42" s="11">
        <v>2</v>
      </c>
      <c r="G42" s="36">
        <v>3</v>
      </c>
      <c r="H42" s="138">
        <f t="shared" si="1"/>
        <v>0.5714285714285714</v>
      </c>
      <c r="I42" s="138">
        <f t="shared" si="2"/>
        <v>0.25</v>
      </c>
      <c r="J42" s="138">
        <f t="shared" si="3"/>
        <v>0.33333333333333331</v>
      </c>
      <c r="K42" s="138">
        <f t="shared" si="4"/>
        <v>0.66666666666666663</v>
      </c>
      <c r="L42" s="133">
        <f t="shared" si="5"/>
        <v>0.14285714285714285</v>
      </c>
    </row>
    <row r="43" spans="1:12" ht="15.75" customHeight="1" x14ac:dyDescent="0.25">
      <c r="A43" s="26">
        <v>60</v>
      </c>
      <c r="B43" s="22" t="s">
        <v>50</v>
      </c>
      <c r="C43" s="11">
        <v>200</v>
      </c>
      <c r="D43" s="11">
        <v>78</v>
      </c>
      <c r="E43" s="11">
        <v>15</v>
      </c>
      <c r="F43" s="11">
        <v>8</v>
      </c>
      <c r="G43" s="36">
        <v>23</v>
      </c>
      <c r="H43" s="138">
        <f t="shared" si="1"/>
        <v>0.39</v>
      </c>
      <c r="I43" s="138">
        <f t="shared" si="2"/>
        <v>0.29487179487179488</v>
      </c>
      <c r="J43" s="138">
        <f t="shared" si="3"/>
        <v>0.65217391304347827</v>
      </c>
      <c r="K43" s="138">
        <f t="shared" si="4"/>
        <v>0.34782608695652173</v>
      </c>
      <c r="L43" s="133">
        <f t="shared" si="5"/>
        <v>0.115</v>
      </c>
    </row>
    <row r="44" spans="1:12" ht="15.75" customHeight="1" x14ac:dyDescent="0.25">
      <c r="A44" s="26">
        <v>61</v>
      </c>
      <c r="B44" s="22" t="s">
        <v>51</v>
      </c>
      <c r="C44" s="11">
        <v>123</v>
      </c>
      <c r="D44" s="11">
        <v>53</v>
      </c>
      <c r="E44" s="11">
        <v>9</v>
      </c>
      <c r="F44" s="11">
        <v>10</v>
      </c>
      <c r="G44" s="36">
        <v>19</v>
      </c>
      <c r="H44" s="138">
        <f t="shared" si="1"/>
        <v>0.43089430894308944</v>
      </c>
      <c r="I44" s="138">
        <f t="shared" si="2"/>
        <v>0.35849056603773582</v>
      </c>
      <c r="J44" s="138">
        <f t="shared" si="3"/>
        <v>0.47368421052631576</v>
      </c>
      <c r="K44" s="138">
        <f t="shared" si="4"/>
        <v>0.52631578947368418</v>
      </c>
      <c r="L44" s="133">
        <f t="shared" si="5"/>
        <v>0.15447154471544716</v>
      </c>
    </row>
    <row r="45" spans="1:12" ht="15.75" customHeight="1" x14ac:dyDescent="0.25">
      <c r="A45" s="26">
        <v>62</v>
      </c>
      <c r="B45" s="22" t="s">
        <v>52</v>
      </c>
      <c r="C45" s="11">
        <v>86</v>
      </c>
      <c r="D45" s="11">
        <v>32</v>
      </c>
      <c r="E45" s="11">
        <v>6</v>
      </c>
      <c r="F45" s="11">
        <v>1</v>
      </c>
      <c r="G45" s="36">
        <v>7</v>
      </c>
      <c r="H45" s="138">
        <f t="shared" si="1"/>
        <v>0.37209302325581395</v>
      </c>
      <c r="I45" s="138">
        <f t="shared" si="2"/>
        <v>0.21875</v>
      </c>
      <c r="J45" s="138">
        <f t="shared" si="3"/>
        <v>0.8571428571428571</v>
      </c>
      <c r="K45" s="138">
        <f t="shared" si="4"/>
        <v>0.14285714285714285</v>
      </c>
      <c r="L45" s="133">
        <f t="shared" si="5"/>
        <v>8.1395348837209308E-2</v>
      </c>
    </row>
    <row r="46" spans="1:12" ht="15.75" customHeight="1" x14ac:dyDescent="0.25">
      <c r="A46" s="26">
        <v>63</v>
      </c>
      <c r="B46" s="22" t="s">
        <v>53</v>
      </c>
      <c r="C46" s="11">
        <v>136</v>
      </c>
      <c r="D46" s="11">
        <v>52</v>
      </c>
      <c r="E46" s="11">
        <v>10</v>
      </c>
      <c r="F46" s="11">
        <v>9</v>
      </c>
      <c r="G46" s="36">
        <v>19</v>
      </c>
      <c r="H46" s="138">
        <f t="shared" si="1"/>
        <v>0.38235294117647056</v>
      </c>
      <c r="I46" s="138">
        <f t="shared" si="2"/>
        <v>0.36538461538461536</v>
      </c>
      <c r="J46" s="138">
        <f t="shared" si="3"/>
        <v>0.52631578947368418</v>
      </c>
      <c r="K46" s="138">
        <f t="shared" si="4"/>
        <v>0.47368421052631576</v>
      </c>
      <c r="L46" s="133">
        <f t="shared" si="5"/>
        <v>0.13970588235294118</v>
      </c>
    </row>
    <row r="47" spans="1:12" ht="15.75" customHeight="1" x14ac:dyDescent="0.25">
      <c r="A47" s="26">
        <v>64</v>
      </c>
      <c r="B47" s="22" t="s">
        <v>54</v>
      </c>
      <c r="C47" s="11">
        <v>72</v>
      </c>
      <c r="D47" s="11">
        <v>27</v>
      </c>
      <c r="E47" s="11">
        <v>5</v>
      </c>
      <c r="F47" s="11">
        <v>10</v>
      </c>
      <c r="G47" s="36">
        <v>15</v>
      </c>
      <c r="H47" s="138">
        <f t="shared" si="1"/>
        <v>0.375</v>
      </c>
      <c r="I47" s="138">
        <f t="shared" si="2"/>
        <v>0.55555555555555558</v>
      </c>
      <c r="J47" s="138">
        <f t="shared" si="3"/>
        <v>0.33333333333333331</v>
      </c>
      <c r="K47" s="138">
        <f t="shared" si="4"/>
        <v>0.66666666666666663</v>
      </c>
      <c r="L47" s="133">
        <f t="shared" si="5"/>
        <v>0.20833333333333334</v>
      </c>
    </row>
    <row r="48" spans="1:12" ht="15.75" customHeight="1" x14ac:dyDescent="0.25">
      <c r="A48" s="26">
        <v>65</v>
      </c>
      <c r="B48" s="22" t="s">
        <v>55</v>
      </c>
      <c r="C48" s="11">
        <v>80</v>
      </c>
      <c r="D48" s="11">
        <v>32</v>
      </c>
      <c r="E48" s="11">
        <v>6</v>
      </c>
      <c r="F48" s="11">
        <v>5</v>
      </c>
      <c r="G48" s="36">
        <v>11</v>
      </c>
      <c r="H48" s="138">
        <f t="shared" si="1"/>
        <v>0.4</v>
      </c>
      <c r="I48" s="138">
        <f t="shared" si="2"/>
        <v>0.34375</v>
      </c>
      <c r="J48" s="138">
        <f t="shared" si="3"/>
        <v>0.54545454545454541</v>
      </c>
      <c r="K48" s="138">
        <f t="shared" si="4"/>
        <v>0.45454545454545453</v>
      </c>
      <c r="L48" s="133">
        <f t="shared" si="5"/>
        <v>0.13750000000000001</v>
      </c>
    </row>
    <row r="49" spans="1:12" ht="15.75" customHeight="1" x14ac:dyDescent="0.25">
      <c r="A49" s="26">
        <v>66</v>
      </c>
      <c r="B49" s="22" t="s">
        <v>56</v>
      </c>
      <c r="C49" s="11">
        <v>53</v>
      </c>
      <c r="D49" s="11">
        <v>18</v>
      </c>
      <c r="E49" s="11">
        <v>4</v>
      </c>
      <c r="F49" s="11">
        <v>4</v>
      </c>
      <c r="G49" s="36">
        <v>8</v>
      </c>
      <c r="H49" s="138">
        <f t="shared" si="1"/>
        <v>0.33962264150943394</v>
      </c>
      <c r="I49" s="138">
        <f t="shared" si="2"/>
        <v>0.44444444444444442</v>
      </c>
      <c r="J49" s="138">
        <f t="shared" si="3"/>
        <v>0.5</v>
      </c>
      <c r="K49" s="138">
        <f t="shared" si="4"/>
        <v>0.5</v>
      </c>
      <c r="L49" s="133">
        <f t="shared" si="5"/>
        <v>0.15094339622641509</v>
      </c>
    </row>
    <row r="50" spans="1:12" ht="15.75" customHeight="1" x14ac:dyDescent="0.25">
      <c r="A50" s="26">
        <v>67</v>
      </c>
      <c r="B50" s="22" t="s">
        <v>57</v>
      </c>
      <c r="C50" s="11">
        <v>49</v>
      </c>
      <c r="D50" s="11">
        <v>20</v>
      </c>
      <c r="E50" s="11">
        <v>4</v>
      </c>
      <c r="F50" s="11">
        <v>4</v>
      </c>
      <c r="G50" s="36">
        <v>8</v>
      </c>
      <c r="H50" s="138">
        <f t="shared" si="1"/>
        <v>0.40816326530612246</v>
      </c>
      <c r="I50" s="138">
        <f t="shared" si="2"/>
        <v>0.4</v>
      </c>
      <c r="J50" s="138">
        <f t="shared" si="3"/>
        <v>0.5</v>
      </c>
      <c r="K50" s="138">
        <f t="shared" si="4"/>
        <v>0.5</v>
      </c>
      <c r="L50" s="133">
        <f t="shared" si="5"/>
        <v>0.16326530612244897</v>
      </c>
    </row>
    <row r="51" spans="1:12" ht="15.75" customHeight="1" x14ac:dyDescent="0.25">
      <c r="A51" s="26">
        <v>68</v>
      </c>
      <c r="B51" s="22" t="s">
        <v>58</v>
      </c>
      <c r="C51" s="11">
        <v>34</v>
      </c>
      <c r="D51" s="11">
        <v>12</v>
      </c>
      <c r="E51" s="11">
        <v>2</v>
      </c>
      <c r="F51" s="11">
        <v>2</v>
      </c>
      <c r="G51" s="36">
        <v>4</v>
      </c>
      <c r="H51" s="138">
        <f t="shared" si="1"/>
        <v>0.35294117647058826</v>
      </c>
      <c r="I51" s="138">
        <f t="shared" si="2"/>
        <v>0.33333333333333331</v>
      </c>
      <c r="J51" s="138">
        <f t="shared" si="3"/>
        <v>0.5</v>
      </c>
      <c r="K51" s="138">
        <f t="shared" si="4"/>
        <v>0.5</v>
      </c>
      <c r="L51" s="133">
        <f t="shared" si="5"/>
        <v>0.11764705882352941</v>
      </c>
    </row>
    <row r="52" spans="1:12" ht="15.75" customHeight="1" x14ac:dyDescent="0.25">
      <c r="A52" s="26">
        <v>69</v>
      </c>
      <c r="B52" s="22" t="s">
        <v>59</v>
      </c>
      <c r="C52" s="11">
        <v>26</v>
      </c>
      <c r="D52" s="11">
        <v>7</v>
      </c>
      <c r="E52" s="11">
        <v>2</v>
      </c>
      <c r="F52" s="11">
        <v>0</v>
      </c>
      <c r="G52" s="36">
        <v>2</v>
      </c>
      <c r="H52" s="138">
        <f t="shared" si="1"/>
        <v>0.26923076923076922</v>
      </c>
      <c r="I52" s="138">
        <f t="shared" si="2"/>
        <v>0.2857142857142857</v>
      </c>
      <c r="J52" s="138">
        <f t="shared" si="3"/>
        <v>1</v>
      </c>
      <c r="K52" s="138">
        <f t="shared" si="4"/>
        <v>0</v>
      </c>
      <c r="L52" s="133">
        <f t="shared" si="5"/>
        <v>7.6923076923076927E-2</v>
      </c>
    </row>
    <row r="53" spans="1:12" ht="15.75" customHeight="1" x14ac:dyDescent="0.25">
      <c r="A53" s="23">
        <v>70</v>
      </c>
      <c r="B53" s="22" t="s">
        <v>197</v>
      </c>
      <c r="C53" s="11">
        <v>66</v>
      </c>
      <c r="D53" s="11">
        <v>37</v>
      </c>
      <c r="E53" s="11">
        <v>5</v>
      </c>
      <c r="F53" s="11">
        <v>7</v>
      </c>
      <c r="G53" s="36">
        <v>12</v>
      </c>
      <c r="H53" s="138">
        <f t="shared" si="1"/>
        <v>0.56060606060606055</v>
      </c>
      <c r="I53" s="138">
        <f t="shared" si="2"/>
        <v>0.32432432432432434</v>
      </c>
      <c r="J53" s="138">
        <f t="shared" si="3"/>
        <v>0.41666666666666669</v>
      </c>
      <c r="K53" s="138">
        <f t="shared" si="4"/>
        <v>0.58333333333333337</v>
      </c>
      <c r="L53" s="133">
        <f t="shared" si="5"/>
        <v>0.18181818181818182</v>
      </c>
    </row>
    <row r="54" spans="1:12" ht="15.75" customHeight="1" x14ac:dyDescent="0.25">
      <c r="A54" s="23">
        <v>71</v>
      </c>
      <c r="B54" s="22" t="s">
        <v>61</v>
      </c>
      <c r="C54" s="11">
        <v>58</v>
      </c>
      <c r="D54" s="11">
        <v>34</v>
      </c>
      <c r="E54" s="11">
        <v>5</v>
      </c>
      <c r="F54" s="11">
        <v>4</v>
      </c>
      <c r="G54" s="36">
        <v>9</v>
      </c>
      <c r="H54" s="138">
        <f t="shared" si="1"/>
        <v>0.58620689655172409</v>
      </c>
      <c r="I54" s="138">
        <f t="shared" si="2"/>
        <v>0.26470588235294118</v>
      </c>
      <c r="J54" s="138">
        <f t="shared" si="3"/>
        <v>0.55555555555555558</v>
      </c>
      <c r="K54" s="138">
        <f t="shared" si="4"/>
        <v>0.44444444444444442</v>
      </c>
      <c r="L54" s="133">
        <f t="shared" si="5"/>
        <v>0.15517241379310345</v>
      </c>
    </row>
    <row r="55" spans="1:12" ht="15.75" customHeight="1" x14ac:dyDescent="0.25">
      <c r="A55" s="23">
        <v>72</v>
      </c>
      <c r="B55" s="22" t="s">
        <v>62</v>
      </c>
      <c r="C55" s="11">
        <v>9</v>
      </c>
      <c r="D55" s="11">
        <v>6</v>
      </c>
      <c r="E55" s="11">
        <v>1</v>
      </c>
      <c r="F55" s="11">
        <v>0</v>
      </c>
      <c r="G55" s="36">
        <v>1</v>
      </c>
      <c r="H55" s="138">
        <f t="shared" si="1"/>
        <v>0.66666666666666663</v>
      </c>
      <c r="I55" s="138">
        <f t="shared" ref="I55" si="6">G55/D55</f>
        <v>0.16666666666666666</v>
      </c>
      <c r="J55" s="138"/>
      <c r="K55" s="138"/>
      <c r="L55" s="133">
        <f t="shared" ref="L55" si="7">G55/C55</f>
        <v>0.1111111111111111</v>
      </c>
    </row>
    <row r="56" spans="1:12" ht="15.75" customHeight="1" x14ac:dyDescent="0.25">
      <c r="A56" s="23">
        <v>73</v>
      </c>
      <c r="B56" s="22" t="s">
        <v>63</v>
      </c>
      <c r="C56" s="11">
        <v>7</v>
      </c>
      <c r="D56" s="11">
        <v>5</v>
      </c>
      <c r="E56" s="11">
        <v>0</v>
      </c>
      <c r="F56" s="11">
        <v>1</v>
      </c>
      <c r="G56" s="36">
        <v>1</v>
      </c>
      <c r="H56" s="138">
        <f t="shared" si="1"/>
        <v>0.7142857142857143</v>
      </c>
      <c r="I56" s="138">
        <f t="shared" si="2"/>
        <v>0.2</v>
      </c>
      <c r="J56" s="138">
        <f t="shared" ref="J56:J57" si="8">E56/G56</f>
        <v>0</v>
      </c>
      <c r="K56" s="138">
        <f t="shared" ref="K56:K57" si="9">F56/G56</f>
        <v>1</v>
      </c>
      <c r="L56" s="133">
        <f t="shared" si="5"/>
        <v>0.14285714285714285</v>
      </c>
    </row>
    <row r="57" spans="1:12" ht="15.75" customHeight="1" x14ac:dyDescent="0.25">
      <c r="A57" s="27">
        <v>74</v>
      </c>
      <c r="B57" s="28" t="s">
        <v>64</v>
      </c>
      <c r="C57" s="11">
        <v>54</v>
      </c>
      <c r="D57" s="11">
        <v>33</v>
      </c>
      <c r="E57" s="11">
        <v>4</v>
      </c>
      <c r="F57" s="11">
        <v>1</v>
      </c>
      <c r="G57" s="36">
        <v>5</v>
      </c>
      <c r="H57" s="138">
        <f t="shared" si="1"/>
        <v>0.61111111111111116</v>
      </c>
      <c r="I57" s="138">
        <f t="shared" si="2"/>
        <v>0.15151515151515152</v>
      </c>
      <c r="J57" s="138">
        <f t="shared" si="8"/>
        <v>0.8</v>
      </c>
      <c r="K57" s="138">
        <f t="shared" si="9"/>
        <v>0.2</v>
      </c>
      <c r="L57" s="133">
        <f t="shared" si="5"/>
        <v>9.2592592592592587E-2</v>
      </c>
    </row>
    <row r="58" spans="1:12" ht="15.75" customHeight="1" x14ac:dyDescent="0.25">
      <c r="A58" s="27">
        <v>76</v>
      </c>
      <c r="B58" s="28" t="s">
        <v>65</v>
      </c>
      <c r="C58" s="11">
        <v>5</v>
      </c>
      <c r="D58" s="11">
        <v>1</v>
      </c>
      <c r="E58" s="11">
        <v>0</v>
      </c>
      <c r="F58" s="11">
        <v>1</v>
      </c>
      <c r="G58" s="36">
        <v>1</v>
      </c>
      <c r="H58" s="138">
        <f t="shared" si="1"/>
        <v>0.2</v>
      </c>
      <c r="I58" s="138">
        <f t="shared" si="2"/>
        <v>1</v>
      </c>
      <c r="J58" s="138"/>
      <c r="K58" s="138"/>
      <c r="L58" s="133">
        <f t="shared" si="5"/>
        <v>0.2</v>
      </c>
    </row>
    <row r="59" spans="1:12" ht="15.75" customHeight="1" x14ac:dyDescent="0.25">
      <c r="A59" s="27">
        <v>77</v>
      </c>
      <c r="B59" s="28" t="s">
        <v>66</v>
      </c>
      <c r="C59" s="11">
        <v>3</v>
      </c>
      <c r="D59" s="11">
        <v>2</v>
      </c>
      <c r="E59" s="11">
        <v>0</v>
      </c>
      <c r="F59" s="11">
        <v>0</v>
      </c>
      <c r="G59" s="36">
        <v>0</v>
      </c>
      <c r="H59" s="138">
        <f t="shared" si="1"/>
        <v>0.66666666666666663</v>
      </c>
      <c r="I59" s="138"/>
      <c r="J59" s="138"/>
      <c r="K59" s="138"/>
      <c r="L59" s="133">
        <f t="shared" si="5"/>
        <v>0</v>
      </c>
    </row>
    <row r="60" spans="1:12" ht="15.75" customHeight="1" x14ac:dyDescent="0.25">
      <c r="A60" s="29">
        <v>85</v>
      </c>
      <c r="B60" s="22" t="s">
        <v>67</v>
      </c>
      <c r="C60" s="11">
        <v>32</v>
      </c>
      <c r="D60" s="11">
        <v>10</v>
      </c>
      <c r="E60" s="11">
        <v>2</v>
      </c>
      <c r="F60" s="11">
        <v>1</v>
      </c>
      <c r="G60" s="36">
        <v>3</v>
      </c>
      <c r="H60" s="138">
        <f t="shared" si="1"/>
        <v>0.3125</v>
      </c>
      <c r="I60" s="138">
        <f t="shared" si="2"/>
        <v>0.3</v>
      </c>
      <c r="J60" s="138">
        <f t="shared" si="3"/>
        <v>0.66666666666666663</v>
      </c>
      <c r="K60" s="138">
        <f t="shared" si="4"/>
        <v>0.33333333333333331</v>
      </c>
      <c r="L60" s="133">
        <f t="shared" si="5"/>
        <v>9.375E-2</v>
      </c>
    </row>
    <row r="61" spans="1:12" ht="15.75" customHeight="1" x14ac:dyDescent="0.25">
      <c r="A61" s="29">
        <v>86</v>
      </c>
      <c r="B61" s="22" t="s">
        <v>68</v>
      </c>
      <c r="C61" s="11">
        <v>42</v>
      </c>
      <c r="D61" s="11">
        <v>18</v>
      </c>
      <c r="E61" s="11">
        <v>3</v>
      </c>
      <c r="F61" s="11">
        <v>4</v>
      </c>
      <c r="G61" s="36">
        <v>7</v>
      </c>
      <c r="H61" s="138">
        <f t="shared" si="1"/>
        <v>0.42857142857142855</v>
      </c>
      <c r="I61" s="138">
        <f t="shared" si="2"/>
        <v>0.3888888888888889</v>
      </c>
      <c r="J61" s="138">
        <f t="shared" si="3"/>
        <v>0.42857142857142855</v>
      </c>
      <c r="K61" s="138">
        <f t="shared" si="4"/>
        <v>0.5714285714285714</v>
      </c>
      <c r="L61" s="133">
        <f t="shared" si="5"/>
        <v>0.16666666666666666</v>
      </c>
    </row>
    <row r="62" spans="1:12" ht="15.75" customHeight="1" x14ac:dyDescent="0.25">
      <c r="A62" s="29">
        <v>87</v>
      </c>
      <c r="B62" s="22" t="s">
        <v>69</v>
      </c>
      <c r="C62" s="11">
        <v>27</v>
      </c>
      <c r="D62" s="11">
        <v>12</v>
      </c>
      <c r="E62" s="11">
        <v>2</v>
      </c>
      <c r="F62" s="11">
        <v>3</v>
      </c>
      <c r="G62" s="36">
        <v>5</v>
      </c>
      <c r="H62" s="138">
        <f t="shared" ref="H62:H65" si="10">D62/C62</f>
        <v>0.44444444444444442</v>
      </c>
      <c r="I62" s="138">
        <f t="shared" ref="I62:I65" si="11">G62/D62</f>
        <v>0.41666666666666669</v>
      </c>
      <c r="J62" s="138">
        <f t="shared" ref="J62:J65" si="12">E62/G62</f>
        <v>0.4</v>
      </c>
      <c r="K62" s="138">
        <f t="shared" ref="K62:K65" si="13">F62/G62</f>
        <v>0.6</v>
      </c>
      <c r="L62" s="133">
        <f t="shared" ref="L62:L65" si="14">G62/C62</f>
        <v>0.18518518518518517</v>
      </c>
    </row>
    <row r="63" spans="1:12" ht="15.75" customHeight="1" x14ac:dyDescent="0.25">
      <c r="A63" s="29">
        <v>90</v>
      </c>
      <c r="B63" s="310" t="s">
        <v>183</v>
      </c>
      <c r="C63" s="11">
        <v>1</v>
      </c>
      <c r="D63" s="11">
        <v>0</v>
      </c>
      <c r="E63" s="11">
        <v>0</v>
      </c>
      <c r="F63" s="11">
        <v>0</v>
      </c>
      <c r="G63" s="36">
        <v>0</v>
      </c>
      <c r="H63" s="138">
        <f t="shared" ref="H63:H64" si="15">D63/C63</f>
        <v>0</v>
      </c>
      <c r="I63" s="138"/>
      <c r="J63" s="138"/>
      <c r="K63" s="138"/>
      <c r="L63" s="133">
        <f t="shared" ref="L63:L64" si="16">G63/C63</f>
        <v>0</v>
      </c>
    </row>
    <row r="64" spans="1:12" ht="15.75" customHeight="1" x14ac:dyDescent="0.25">
      <c r="A64" s="269">
        <v>91</v>
      </c>
      <c r="B64" s="270" t="s">
        <v>178</v>
      </c>
      <c r="C64" s="11">
        <v>1</v>
      </c>
      <c r="D64" s="11">
        <v>1</v>
      </c>
      <c r="E64" s="11">
        <v>0</v>
      </c>
      <c r="F64" s="11">
        <v>1</v>
      </c>
      <c r="G64" s="36">
        <v>1</v>
      </c>
      <c r="H64" s="138">
        <f t="shared" si="15"/>
        <v>1</v>
      </c>
      <c r="I64" s="138">
        <f t="shared" ref="I64" si="17">G64/D64</f>
        <v>1</v>
      </c>
      <c r="J64" s="138"/>
      <c r="K64" s="138"/>
      <c r="L64" s="133">
        <f t="shared" si="16"/>
        <v>1</v>
      </c>
    </row>
    <row r="65" spans="1:12" s="15" customFormat="1" ht="15.75" customHeight="1" x14ac:dyDescent="0.25">
      <c r="A65" s="31"/>
      <c r="B65" s="13" t="s">
        <v>9</v>
      </c>
      <c r="C65" s="14">
        <f>SUM(C6:C64)</f>
        <v>3992</v>
      </c>
      <c r="D65" s="14">
        <f t="shared" ref="D65:G65" si="18">SUM(D6:D64)</f>
        <v>1612</v>
      </c>
      <c r="E65" s="14">
        <f t="shared" si="18"/>
        <v>292</v>
      </c>
      <c r="F65" s="14">
        <f t="shared" si="18"/>
        <v>288</v>
      </c>
      <c r="G65" s="14">
        <f t="shared" si="18"/>
        <v>580</v>
      </c>
      <c r="H65" s="205">
        <f t="shared" si="10"/>
        <v>0.40380761523046094</v>
      </c>
      <c r="I65" s="205">
        <f t="shared" si="11"/>
        <v>0.35980148883374691</v>
      </c>
      <c r="J65" s="205">
        <f t="shared" si="12"/>
        <v>0.50344827586206897</v>
      </c>
      <c r="K65" s="205">
        <f t="shared" si="13"/>
        <v>0.49655172413793103</v>
      </c>
      <c r="L65" s="190">
        <f t="shared" si="14"/>
        <v>0.14529058116232466</v>
      </c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23</vt:i4>
      </vt:variant>
    </vt:vector>
  </HeadingPairs>
  <TitlesOfParts>
    <vt:vector size="43" baseType="lpstr">
      <vt:lpstr>PG_00</vt:lpstr>
      <vt:lpstr>PG_01</vt:lpstr>
      <vt:lpstr>bilan ts grades</vt:lpstr>
      <vt:lpstr>BS2022</vt:lpstr>
      <vt:lpstr>Promo2014 CNU_synth_class</vt:lpstr>
      <vt:lpstr>PG_01-1</vt:lpstr>
      <vt:lpstr>Promo2022 MCF HC CNU</vt:lpstr>
      <vt:lpstr>Promo2022 MCF EX CNU </vt:lpstr>
      <vt:lpstr>Promo202 PR 1C CNU</vt:lpstr>
      <vt:lpstr>Promo2022 PR CE1 CNU</vt:lpstr>
      <vt:lpstr>Promo2022 PR CE2 CNU</vt:lpstr>
      <vt:lpstr>PG_03</vt:lpstr>
      <vt:lpstr>MCF HC</vt:lpstr>
      <vt:lpstr>MCF EX</vt:lpstr>
      <vt:lpstr>PR1C</vt:lpstr>
      <vt:lpstr>PRCE1</vt:lpstr>
      <vt:lpstr>PRCE2</vt:lpstr>
      <vt:lpstr> Parité 2022</vt:lpstr>
      <vt:lpstr>PG_04</vt:lpstr>
      <vt:lpstr>Nomenclature CNU</vt:lpstr>
      <vt:lpstr>'MCF EX'!Impression_des_titres</vt:lpstr>
      <vt:lpstr>'MCF HC'!Impression_des_titres</vt:lpstr>
      <vt:lpstr>PR1C!Impression_des_titres</vt:lpstr>
      <vt:lpstr>PRCE1!Impression_des_titres</vt:lpstr>
      <vt:lpstr>PRCE2!Impression_des_titres</vt:lpstr>
      <vt:lpstr>' Parité 2022'!Zone_d_impression</vt:lpstr>
      <vt:lpstr>'bilan ts grades'!Zone_d_impression</vt:lpstr>
      <vt:lpstr>'BS2022'!Zone_d_impression</vt:lpstr>
      <vt:lpstr>'MCF HC'!Zone_d_impression</vt:lpstr>
      <vt:lpstr>'Nomenclature CNU'!Zone_d_impression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'Promo202 PR 1C CNU'!Zone_d_impression</vt:lpstr>
      <vt:lpstr>'Promo2022 MCF HC CNU'!Zone_d_impression</vt:lpstr>
      <vt:lpstr>'Promo2022 PR CE1 CNU'!Zone_d_impression</vt:lpstr>
      <vt:lpstr>'Promo2022 PR CE2 CNU'!Zone_d_impression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2022-12-28T14:37:36Z</cp:lastPrinted>
  <dcterms:created xsi:type="dcterms:W3CDTF">2010-10-12T10:28:56Z</dcterms:created>
  <dcterms:modified xsi:type="dcterms:W3CDTF">2023-07-05T17:05:52Z</dcterms:modified>
</cp:coreProperties>
</file>